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045" windowWidth="14805" windowHeight="4710"/>
  </bookViews>
  <sheets>
    <sheet name="2020" sheetId="2" r:id="rId1"/>
    <sheet name="Лист1" sheetId="3" r:id="rId2"/>
  </sheets>
  <externalReferences>
    <externalReference r:id="rId3"/>
  </externalReferences>
  <definedNames>
    <definedName name="_xlnm._FilterDatabase" localSheetId="0" hidden="1">'2020'!$A$7:$M$484</definedName>
    <definedName name="_xlnm.Print_Area" localSheetId="0">'2020'!$A$1:$S$487</definedName>
  </definedNames>
  <calcPr calcId="162913"/>
</workbook>
</file>

<file path=xl/calcChain.xml><?xml version="1.0" encoding="utf-8"?>
<calcChain xmlns="http://schemas.openxmlformats.org/spreadsheetml/2006/main">
  <c r="P344" i="2" l="1"/>
  <c r="P343" i="2" l="1"/>
  <c r="P57" i="2" l="1"/>
  <c r="P44" i="2"/>
  <c r="P55" i="2"/>
  <c r="P213" i="2" l="1"/>
  <c r="Q213" i="2"/>
  <c r="Q212" i="2" s="1"/>
  <c r="R213" i="2"/>
  <c r="R212" i="2" s="1"/>
  <c r="P212" i="2"/>
  <c r="P208" i="2"/>
  <c r="Q208" i="2"/>
  <c r="R208" i="2"/>
  <c r="P206" i="2"/>
  <c r="Q206" i="2"/>
  <c r="R206" i="2"/>
  <c r="P204" i="2"/>
  <c r="Q204" i="2"/>
  <c r="R204" i="2"/>
  <c r="P202" i="2"/>
  <c r="Q202" i="2"/>
  <c r="R202" i="2"/>
  <c r="P200" i="2"/>
  <c r="Q200" i="2"/>
  <c r="R200" i="2"/>
  <c r="P198" i="2"/>
  <c r="Q198" i="2"/>
  <c r="R198" i="2"/>
  <c r="P196" i="2"/>
  <c r="Q196" i="2"/>
  <c r="R196" i="2"/>
  <c r="P194" i="2"/>
  <c r="Q194" i="2"/>
  <c r="R194" i="2"/>
  <c r="P191" i="2"/>
  <c r="Q191" i="2"/>
  <c r="R191" i="2"/>
  <c r="P189" i="2"/>
  <c r="Q189" i="2"/>
  <c r="R189" i="2"/>
  <c r="P187" i="2"/>
  <c r="Q187" i="2"/>
  <c r="R187" i="2"/>
  <c r="P185" i="2"/>
  <c r="Q185" i="2"/>
  <c r="R185" i="2"/>
  <c r="P183" i="2"/>
  <c r="Q183" i="2"/>
  <c r="R183" i="2"/>
  <c r="P181" i="2"/>
  <c r="Q181" i="2"/>
  <c r="R181" i="2"/>
  <c r="P178" i="2"/>
  <c r="Q178" i="2"/>
  <c r="R178" i="2"/>
  <c r="P173" i="2"/>
  <c r="P172" i="2" s="1"/>
  <c r="Q173" i="2"/>
  <c r="Q172" i="2" s="1"/>
  <c r="R173" i="2"/>
  <c r="R172" i="2" s="1"/>
  <c r="P170" i="2"/>
  <c r="Q170" i="2"/>
  <c r="R170" i="2"/>
  <c r="P168" i="2"/>
  <c r="Q168" i="2"/>
  <c r="R168" i="2"/>
  <c r="Q166" i="2"/>
  <c r="R166" i="2"/>
  <c r="P164" i="2"/>
  <c r="Q164" i="2"/>
  <c r="R164" i="2"/>
  <c r="P161" i="2"/>
  <c r="P160" i="2" s="1"/>
  <c r="Q161" i="2"/>
  <c r="Q160" i="2" s="1"/>
  <c r="R161" i="2"/>
  <c r="R160" i="2" s="1"/>
  <c r="P158" i="2"/>
  <c r="Q158" i="2"/>
  <c r="R158" i="2"/>
  <c r="R193" i="2" l="1"/>
  <c r="Q193" i="2"/>
  <c r="P193" i="2"/>
  <c r="P180" i="2"/>
  <c r="R180" i="2"/>
  <c r="Q180" i="2"/>
  <c r="Q163" i="2"/>
  <c r="Q157" i="2" s="1"/>
  <c r="Q156" i="2" s="1"/>
  <c r="Q155" i="2" s="1"/>
  <c r="P163" i="2"/>
  <c r="P157" i="2" s="1"/>
  <c r="P156" i="2" s="1"/>
  <c r="P155" i="2" s="1"/>
  <c r="R163" i="2"/>
  <c r="R157" i="2"/>
  <c r="R156" i="2" s="1"/>
  <c r="R155" i="2" s="1"/>
  <c r="P177" i="2" l="1"/>
  <c r="P176" i="2" s="1"/>
  <c r="P175" i="2" s="1"/>
  <c r="P154" i="2" s="1"/>
  <c r="P153" i="2" s="1"/>
  <c r="Q177" i="2"/>
  <c r="Q176" i="2" s="1"/>
  <c r="Q175" i="2" s="1"/>
  <c r="Q154" i="2" s="1"/>
  <c r="Q153" i="2" s="1"/>
  <c r="Q54" i="2"/>
  <c r="R54" i="2"/>
  <c r="S55" i="2"/>
  <c r="S54" i="2" s="1"/>
  <c r="J54" i="2"/>
  <c r="K54" i="2"/>
  <c r="L54" i="2"/>
  <c r="M54" i="2"/>
  <c r="N54" i="2"/>
  <c r="O54" i="2"/>
  <c r="P54" i="2"/>
  <c r="I54" i="2"/>
  <c r="P29" i="2"/>
  <c r="Q29" i="2"/>
  <c r="R29" i="2"/>
  <c r="S30" i="2"/>
  <c r="S29" i="2" s="1"/>
  <c r="P121" i="2"/>
  <c r="P120" i="2" s="1"/>
  <c r="Q121" i="2"/>
  <c r="Q120" i="2" s="1"/>
  <c r="R121" i="2"/>
  <c r="R120" i="2" s="1"/>
  <c r="P116" i="2"/>
  <c r="P115" i="2" s="1"/>
  <c r="Q116" i="2"/>
  <c r="Q115" i="2" s="1"/>
  <c r="R116" i="2"/>
  <c r="R115" i="2" s="1"/>
  <c r="P111" i="2"/>
  <c r="P110" i="2" s="1"/>
  <c r="Q111" i="2"/>
  <c r="Q110" i="2" s="1"/>
  <c r="R111" i="2"/>
  <c r="R110" i="2" s="1"/>
  <c r="P105" i="2"/>
  <c r="P104" i="2" s="1"/>
  <c r="Q105" i="2"/>
  <c r="Q104" i="2" s="1"/>
  <c r="R105" i="2"/>
  <c r="R104" i="2" s="1"/>
  <c r="P102" i="2"/>
  <c r="P101" i="2" s="1"/>
  <c r="Q102" i="2"/>
  <c r="Q101" i="2" s="1"/>
  <c r="R102" i="2"/>
  <c r="R101" i="2" s="1"/>
  <c r="P99" i="2"/>
  <c r="Q99" i="2"/>
  <c r="R99" i="2"/>
  <c r="P97" i="2"/>
  <c r="Q97" i="2"/>
  <c r="R97" i="2"/>
  <c r="P95" i="2"/>
  <c r="Q95" i="2"/>
  <c r="R95" i="2"/>
  <c r="P91" i="2"/>
  <c r="Q91" i="2"/>
  <c r="R91" i="2"/>
  <c r="P89" i="2"/>
  <c r="Q89" i="2"/>
  <c r="R89" i="2"/>
  <c r="P87" i="2"/>
  <c r="Q87" i="2"/>
  <c r="R87" i="2"/>
  <c r="P85" i="2"/>
  <c r="Q85" i="2"/>
  <c r="R85" i="2"/>
  <c r="P83" i="2"/>
  <c r="Q83" i="2"/>
  <c r="R83" i="2"/>
  <c r="P81" i="2"/>
  <c r="Q81" i="2"/>
  <c r="R81" i="2"/>
  <c r="P78" i="2"/>
  <c r="Q78" i="2"/>
  <c r="R78" i="2"/>
  <c r="P76" i="2"/>
  <c r="Q76" i="2"/>
  <c r="R76" i="2"/>
  <c r="P74" i="2"/>
  <c r="Q74" i="2"/>
  <c r="R74" i="2"/>
  <c r="P70" i="2"/>
  <c r="Q70" i="2"/>
  <c r="R70" i="2"/>
  <c r="P68" i="2"/>
  <c r="Q68" i="2"/>
  <c r="R68" i="2"/>
  <c r="P66" i="2"/>
  <c r="Q66" i="2"/>
  <c r="R66" i="2"/>
  <c r="P63" i="2"/>
  <c r="Q63" i="2"/>
  <c r="R63" i="2"/>
  <c r="P60" i="2"/>
  <c r="Q60" i="2"/>
  <c r="R60" i="2"/>
  <c r="P58" i="2"/>
  <c r="Q58" i="2"/>
  <c r="R58" i="2"/>
  <c r="P56" i="2"/>
  <c r="Q56" i="2"/>
  <c r="R56" i="2"/>
  <c r="P52" i="2"/>
  <c r="Q52" i="2"/>
  <c r="R52" i="2"/>
  <c r="P50" i="2"/>
  <c r="Q50" i="2"/>
  <c r="R50" i="2"/>
  <c r="P48" i="2"/>
  <c r="Q48" i="2"/>
  <c r="R48" i="2"/>
  <c r="P46" i="2"/>
  <c r="Q46" i="2"/>
  <c r="R46" i="2"/>
  <c r="P43" i="2"/>
  <c r="P42" i="2" s="1"/>
  <c r="Q43" i="2"/>
  <c r="Q42" i="2" s="1"/>
  <c r="R43" i="2"/>
  <c r="R42" i="2" s="1"/>
  <c r="P36" i="2"/>
  <c r="P35" i="2" s="1"/>
  <c r="Q36" i="2"/>
  <c r="Q35" i="2" s="1"/>
  <c r="R36" i="2"/>
  <c r="R35" i="2" s="1"/>
  <c r="P33" i="2"/>
  <c r="Q33" i="2"/>
  <c r="R33" i="2"/>
  <c r="P31" i="2"/>
  <c r="Q31" i="2"/>
  <c r="R31" i="2"/>
  <c r="P24" i="2"/>
  <c r="Q24" i="2"/>
  <c r="R24" i="2"/>
  <c r="P27" i="2"/>
  <c r="Q27" i="2"/>
  <c r="R27" i="2"/>
  <c r="O210" i="2"/>
  <c r="K210" i="2"/>
  <c r="I210" i="2"/>
  <c r="P210" i="2"/>
  <c r="Q210" i="2"/>
  <c r="R210" i="2"/>
  <c r="R177" i="2" s="1"/>
  <c r="R176" i="2" s="1"/>
  <c r="R175" i="2" s="1"/>
  <c r="R154" i="2" s="1"/>
  <c r="R153" i="2" s="1"/>
  <c r="S211" i="2"/>
  <c r="S210" i="2" s="1"/>
  <c r="P477" i="2"/>
  <c r="P476" i="2" s="1"/>
  <c r="P475" i="2" s="1"/>
  <c r="Q477" i="2"/>
  <c r="Q476" i="2" s="1"/>
  <c r="Q475" i="2" s="1"/>
  <c r="R477" i="2"/>
  <c r="R476" i="2" s="1"/>
  <c r="R475" i="2" s="1"/>
  <c r="P472" i="2"/>
  <c r="P470" i="2" s="1"/>
  <c r="Q472" i="2"/>
  <c r="Q470" i="2" s="1"/>
  <c r="R472" i="2"/>
  <c r="R470" i="2" s="1"/>
  <c r="P468" i="2"/>
  <c r="Q468" i="2"/>
  <c r="R468" i="2"/>
  <c r="P466" i="2"/>
  <c r="Q466" i="2"/>
  <c r="R466" i="2"/>
  <c r="P462" i="2"/>
  <c r="P461" i="2" s="1"/>
  <c r="Q462" i="2"/>
  <c r="Q461" i="2" s="1"/>
  <c r="R462" i="2"/>
  <c r="R461" i="2" s="1"/>
  <c r="P457" i="2"/>
  <c r="P456" i="2" s="1"/>
  <c r="P455" i="2" s="1"/>
  <c r="Q457" i="2"/>
  <c r="Q456" i="2" s="1"/>
  <c r="Q455" i="2" s="1"/>
  <c r="R457" i="2"/>
  <c r="R456" i="2" s="1"/>
  <c r="R455" i="2" s="1"/>
  <c r="P453" i="2"/>
  <c r="P452" i="2" s="1"/>
  <c r="P451" i="2" s="1"/>
  <c r="Q453" i="2"/>
  <c r="Q452" i="2" s="1"/>
  <c r="Q451" i="2" s="1"/>
  <c r="R453" i="2"/>
  <c r="R452" i="2" s="1"/>
  <c r="R451" i="2" s="1"/>
  <c r="P449" i="2"/>
  <c r="Q449" i="2"/>
  <c r="R449" i="2"/>
  <c r="P445" i="2"/>
  <c r="P444" i="2" s="1"/>
  <c r="Q445" i="2"/>
  <c r="Q444" i="2" s="1"/>
  <c r="R445" i="2"/>
  <c r="R444" i="2" s="1"/>
  <c r="P442" i="2"/>
  <c r="Q442" i="2"/>
  <c r="R442" i="2"/>
  <c r="P439" i="2"/>
  <c r="P438" i="2" s="1"/>
  <c r="P437" i="2" s="1"/>
  <c r="P436" i="2" s="1"/>
  <c r="Q439" i="2"/>
  <c r="Q438" i="2" s="1"/>
  <c r="Q437" i="2" s="1"/>
  <c r="Q436" i="2" s="1"/>
  <c r="R439" i="2"/>
  <c r="R438" i="2" s="1"/>
  <c r="R437" i="2" s="1"/>
  <c r="R436" i="2" s="1"/>
  <c r="P434" i="2"/>
  <c r="P433" i="2" s="1"/>
  <c r="P432" i="2" s="1"/>
  <c r="Q434" i="2"/>
  <c r="Q433" i="2" s="1"/>
  <c r="Q432" i="2" s="1"/>
  <c r="R434" i="2"/>
  <c r="R433" i="2" s="1"/>
  <c r="R432" i="2" s="1"/>
  <c r="P429" i="2"/>
  <c r="P428" i="2" s="1"/>
  <c r="P427" i="2" s="1"/>
  <c r="Q429" i="2"/>
  <c r="Q428" i="2" s="1"/>
  <c r="Q427" i="2" s="1"/>
  <c r="R429" i="2"/>
  <c r="R428" i="2" s="1"/>
  <c r="R427" i="2" s="1"/>
  <c r="P424" i="2"/>
  <c r="P423" i="2" s="1"/>
  <c r="P422" i="2" s="1"/>
  <c r="Q424" i="2"/>
  <c r="Q423" i="2" s="1"/>
  <c r="Q422" i="2" s="1"/>
  <c r="R424" i="2"/>
  <c r="R423" i="2"/>
  <c r="R422" i="2" s="1"/>
  <c r="P420" i="2"/>
  <c r="P419" i="2" s="1"/>
  <c r="P418" i="2" s="1"/>
  <c r="P417" i="2" s="1"/>
  <c r="Q420" i="2"/>
  <c r="Q419" i="2" s="1"/>
  <c r="Q418" i="2" s="1"/>
  <c r="Q417" i="2" s="1"/>
  <c r="R420" i="2"/>
  <c r="R419" i="2" s="1"/>
  <c r="R418" i="2" s="1"/>
  <c r="R417" i="2" s="1"/>
  <c r="P414" i="2"/>
  <c r="Q414" i="2"/>
  <c r="R414" i="2"/>
  <c r="P412" i="2"/>
  <c r="Q412" i="2"/>
  <c r="R412" i="2"/>
  <c r="P394" i="2"/>
  <c r="P393" i="2" s="1"/>
  <c r="P392" i="2" s="1"/>
  <c r="Q394" i="2"/>
  <c r="Q393" i="2" s="1"/>
  <c r="Q392" i="2" s="1"/>
  <c r="R394" i="2"/>
  <c r="R393" i="2" s="1"/>
  <c r="R392" i="2" s="1"/>
  <c r="P390" i="2"/>
  <c r="P389" i="2" s="1"/>
  <c r="Q390" i="2"/>
  <c r="R390" i="2"/>
  <c r="R389" i="2" s="1"/>
  <c r="Q389" i="2"/>
  <c r="P386" i="2"/>
  <c r="P385" i="2" s="1"/>
  <c r="P384" i="2" s="1"/>
  <c r="P383" i="2" s="1"/>
  <c r="Q386" i="2"/>
  <c r="Q385" i="2" s="1"/>
  <c r="Q384" i="2" s="1"/>
  <c r="Q383" i="2" s="1"/>
  <c r="R386" i="2"/>
  <c r="R385" i="2" s="1"/>
  <c r="R384" i="2" s="1"/>
  <c r="R383" i="2" s="1"/>
  <c r="P381" i="2"/>
  <c r="P380" i="2" s="1"/>
  <c r="P379" i="2" s="1"/>
  <c r="P378" i="2" s="1"/>
  <c r="Q381" i="2"/>
  <c r="Q380" i="2" s="1"/>
  <c r="Q379" i="2" s="1"/>
  <c r="Q378" i="2" s="1"/>
  <c r="R381" i="2"/>
  <c r="R380" i="2" s="1"/>
  <c r="R379" i="2" s="1"/>
  <c r="R378" i="2" s="1"/>
  <c r="P376" i="2"/>
  <c r="P375" i="2" s="1"/>
  <c r="P374" i="2" s="1"/>
  <c r="P373" i="2" s="1"/>
  <c r="Q376" i="2"/>
  <c r="Q375" i="2" s="1"/>
  <c r="Q374" i="2" s="1"/>
  <c r="Q373" i="2" s="1"/>
  <c r="R376" i="2"/>
  <c r="R375" i="2" s="1"/>
  <c r="R374" i="2" s="1"/>
  <c r="R373" i="2" s="1"/>
  <c r="P368" i="2"/>
  <c r="P367" i="2" s="1"/>
  <c r="P366" i="2" s="1"/>
  <c r="Q368" i="2"/>
  <c r="Q367" i="2" s="1"/>
  <c r="Q366" i="2" s="1"/>
  <c r="R368" i="2"/>
  <c r="R367" i="2" s="1"/>
  <c r="R366" i="2" s="1"/>
  <c r="P364" i="2"/>
  <c r="P363" i="2" s="1"/>
  <c r="Q364" i="2"/>
  <c r="Q363" i="2" s="1"/>
  <c r="R364" i="2"/>
  <c r="R363" i="2" s="1"/>
  <c r="P361" i="2"/>
  <c r="Q361" i="2"/>
  <c r="R361" i="2"/>
  <c r="P356" i="2"/>
  <c r="P355" i="2" s="1"/>
  <c r="Q356" i="2"/>
  <c r="Q355" i="2" s="1"/>
  <c r="R356" i="2"/>
  <c r="R355" i="2" s="1"/>
  <c r="P353" i="2"/>
  <c r="Q353" i="2"/>
  <c r="R353" i="2"/>
  <c r="P351" i="2"/>
  <c r="Q351" i="2"/>
  <c r="R351" i="2"/>
  <c r="P348" i="2"/>
  <c r="Q348" i="2"/>
  <c r="R348" i="2"/>
  <c r="P345" i="2"/>
  <c r="Q345" i="2"/>
  <c r="R345" i="2"/>
  <c r="Q343" i="2"/>
  <c r="R343" i="2"/>
  <c r="P341" i="2"/>
  <c r="Q341" i="2"/>
  <c r="R341" i="2"/>
  <c r="P339" i="2"/>
  <c r="Q339" i="2"/>
  <c r="R339" i="2"/>
  <c r="P335" i="2"/>
  <c r="P334" i="2" s="1"/>
  <c r="Q335" i="2"/>
  <c r="Q334" i="2" s="1"/>
  <c r="R335" i="2"/>
  <c r="R334" i="2" s="1"/>
  <c r="P332" i="2"/>
  <c r="Q332" i="2"/>
  <c r="Q331" i="2" s="1"/>
  <c r="Q330" i="2" s="1"/>
  <c r="R332" i="2"/>
  <c r="R331" i="2" s="1"/>
  <c r="R330" i="2" s="1"/>
  <c r="P331" i="2"/>
  <c r="P330" i="2" s="1"/>
  <c r="P328" i="2"/>
  <c r="P327" i="2" s="1"/>
  <c r="Q328" i="2"/>
  <c r="Q327" i="2" s="1"/>
  <c r="R328" i="2"/>
  <c r="R327" i="2" s="1"/>
  <c r="P324" i="2"/>
  <c r="Q324" i="2"/>
  <c r="R324" i="2"/>
  <c r="P322" i="2"/>
  <c r="Q322" i="2"/>
  <c r="R322" i="2"/>
  <c r="P315" i="2"/>
  <c r="P314" i="2" s="1"/>
  <c r="P313" i="2" s="1"/>
  <c r="P312" i="2" s="1"/>
  <c r="Q315" i="2"/>
  <c r="Q314" i="2" s="1"/>
  <c r="Q313" i="2" s="1"/>
  <c r="Q312" i="2" s="1"/>
  <c r="R315" i="2"/>
  <c r="R314" i="2" s="1"/>
  <c r="R313" i="2" s="1"/>
  <c r="R312" i="2" s="1"/>
  <c r="P310" i="2"/>
  <c r="P309" i="2" s="1"/>
  <c r="P308" i="2" s="1"/>
  <c r="P307" i="2" s="1"/>
  <c r="Q310" i="2"/>
  <c r="Q309" i="2" s="1"/>
  <c r="Q308" i="2" s="1"/>
  <c r="Q307" i="2" s="1"/>
  <c r="R310" i="2"/>
  <c r="R309" i="2"/>
  <c r="R308" i="2" s="1"/>
  <c r="R307" i="2" s="1"/>
  <c r="P399" i="2"/>
  <c r="P398" i="2" s="1"/>
  <c r="P397" i="2" s="1"/>
  <c r="Q399" i="2"/>
  <c r="Q398" i="2" s="1"/>
  <c r="Q397" i="2" s="1"/>
  <c r="R399" i="2"/>
  <c r="R398" i="2" s="1"/>
  <c r="R397" i="2" s="1"/>
  <c r="P408" i="2"/>
  <c r="Q408" i="2"/>
  <c r="R408" i="2"/>
  <c r="P406" i="2"/>
  <c r="Q406" i="2"/>
  <c r="Q403" i="2" s="1"/>
  <c r="Q402" i="2" s="1"/>
  <c r="Q401" i="2" s="1"/>
  <c r="R406" i="2"/>
  <c r="P404" i="2"/>
  <c r="Q404" i="2"/>
  <c r="R404" i="2"/>
  <c r="Q448" i="2" l="1"/>
  <c r="Q447" i="2" s="1"/>
  <c r="Q65" i="2"/>
  <c r="Q62" i="2" s="1"/>
  <c r="Q94" i="2"/>
  <c r="P347" i="2"/>
  <c r="Q26" i="2"/>
  <c r="Q23" i="2" s="1"/>
  <c r="Q22" i="2" s="1"/>
  <c r="Q21" i="2" s="1"/>
  <c r="Q20" i="2" s="1"/>
  <c r="P80" i="2"/>
  <c r="P94" i="2"/>
  <c r="P26" i="2"/>
  <c r="P23" i="2" s="1"/>
  <c r="P22" i="2" s="1"/>
  <c r="P21" i="2" s="1"/>
  <c r="P20" i="2" s="1"/>
  <c r="R65" i="2"/>
  <c r="R62" i="2" s="1"/>
  <c r="P65" i="2"/>
  <c r="R80" i="2"/>
  <c r="R94" i="2"/>
  <c r="R93" i="2" s="1"/>
  <c r="Q80" i="2"/>
  <c r="R73" i="2"/>
  <c r="Q441" i="2"/>
  <c r="R45" i="2"/>
  <c r="R41" i="2" s="1"/>
  <c r="P73" i="2"/>
  <c r="Q73" i="2"/>
  <c r="Q321" i="2"/>
  <c r="Q320" i="2" s="1"/>
  <c r="Q319" i="2" s="1"/>
  <c r="P441" i="2"/>
  <c r="P431" i="2" s="1"/>
  <c r="Q45" i="2"/>
  <c r="Q41" i="2" s="1"/>
  <c r="P448" i="2"/>
  <c r="P447" i="2" s="1"/>
  <c r="P45" i="2"/>
  <c r="P41" i="2" s="1"/>
  <c r="P62" i="2"/>
  <c r="P321" i="2"/>
  <c r="P320" i="2" s="1"/>
  <c r="P319" i="2" s="1"/>
  <c r="Q93" i="2"/>
  <c r="R411" i="2"/>
  <c r="R410" i="2" s="1"/>
  <c r="R448" i="2"/>
  <c r="R447" i="2" s="1"/>
  <c r="R403" i="2"/>
  <c r="R402" i="2" s="1"/>
  <c r="R401" i="2" s="1"/>
  <c r="R26" i="2"/>
  <c r="R23" i="2" s="1"/>
  <c r="R22" i="2" s="1"/>
  <c r="R21" i="2" s="1"/>
  <c r="R20" i="2" s="1"/>
  <c r="R109" i="2"/>
  <c r="R108" i="2" s="1"/>
  <c r="R107" i="2" s="1"/>
  <c r="Q109" i="2"/>
  <c r="Q108" i="2" s="1"/>
  <c r="Q107" i="2" s="1"/>
  <c r="P109" i="2"/>
  <c r="P108" i="2" s="1"/>
  <c r="P107" i="2" s="1"/>
  <c r="P93" i="2"/>
  <c r="R72" i="2"/>
  <c r="P403" i="2"/>
  <c r="P402" i="2" s="1"/>
  <c r="P401" i="2" s="1"/>
  <c r="Q347" i="2"/>
  <c r="Q465" i="2"/>
  <c r="Q460" i="2" s="1"/>
  <c r="Q459" i="2" s="1"/>
  <c r="R465" i="2"/>
  <c r="P465" i="2"/>
  <c r="P460" i="2" s="1"/>
  <c r="P459" i="2" s="1"/>
  <c r="R347" i="2"/>
  <c r="R321" i="2"/>
  <c r="R320" i="2" s="1"/>
  <c r="R319" i="2" s="1"/>
  <c r="R441" i="2"/>
  <c r="R431" i="2" s="1"/>
  <c r="R471" i="2"/>
  <c r="Q471" i="2"/>
  <c r="P471" i="2"/>
  <c r="R460" i="2"/>
  <c r="R459" i="2" s="1"/>
  <c r="Q431" i="2"/>
  <c r="Q426" i="2" s="1"/>
  <c r="Q416" i="2"/>
  <c r="P416" i="2"/>
  <c r="R416" i="2"/>
  <c r="P411" i="2"/>
  <c r="P410" i="2" s="1"/>
  <c r="Q411" i="2"/>
  <c r="Q410" i="2" s="1"/>
  <c r="Q396" i="2" s="1"/>
  <c r="R388" i="2"/>
  <c r="R372" i="2" s="1"/>
  <c r="Q388" i="2"/>
  <c r="Q372" i="2" s="1"/>
  <c r="P388" i="2"/>
  <c r="P372" i="2" s="1"/>
  <c r="R360" i="2"/>
  <c r="R359" i="2" s="1"/>
  <c r="R358" i="2" s="1"/>
  <c r="Q360" i="2"/>
  <c r="Q359" i="2" s="1"/>
  <c r="Q358" i="2" s="1"/>
  <c r="P360" i="2"/>
  <c r="P359" i="2" s="1"/>
  <c r="P358" i="2" s="1"/>
  <c r="R338" i="2"/>
  <c r="R337" i="2" s="1"/>
  <c r="R326" i="2" s="1"/>
  <c r="Q338" i="2"/>
  <c r="Q337" i="2" s="1"/>
  <c r="P338" i="2"/>
  <c r="P337" i="2" s="1"/>
  <c r="O17" i="2"/>
  <c r="P326" i="2" l="1"/>
  <c r="R40" i="2"/>
  <c r="R39" i="2" s="1"/>
  <c r="R38" i="2" s="1"/>
  <c r="R19" i="2" s="1"/>
  <c r="R426" i="2"/>
  <c r="R306" i="2"/>
  <c r="P396" i="2"/>
  <c r="P72" i="2"/>
  <c r="P40" i="2" s="1"/>
  <c r="P39" i="2" s="1"/>
  <c r="P38" i="2" s="1"/>
  <c r="P19" i="2" s="1"/>
  <c r="Q72" i="2"/>
  <c r="P306" i="2"/>
  <c r="P426" i="2"/>
  <c r="Q326" i="2"/>
  <c r="Q306" i="2" s="1"/>
  <c r="Q305" i="2" s="1"/>
  <c r="R396" i="2"/>
  <c r="Q40" i="2"/>
  <c r="O124" i="2"/>
  <c r="S124" i="2" s="1"/>
  <c r="L122" i="2"/>
  <c r="L121" i="2" s="1"/>
  <c r="L120" i="2" s="1"/>
  <c r="N76" i="2"/>
  <c r="M76" i="2"/>
  <c r="L76" i="2"/>
  <c r="O77" i="2"/>
  <c r="O76" i="2" s="1"/>
  <c r="R305" i="2" l="1"/>
  <c r="R484" i="2" s="1"/>
  <c r="P305" i="2"/>
  <c r="P484" i="2" s="1"/>
  <c r="Q39" i="2"/>
  <c r="Q38" i="2" s="1"/>
  <c r="Q19" i="2" s="1"/>
  <c r="Q484" i="2" s="1"/>
  <c r="S17" i="2"/>
  <c r="S77" i="2"/>
  <c r="S76" i="2" s="1"/>
  <c r="L472" i="2"/>
  <c r="M472" i="2"/>
  <c r="N472" i="2"/>
  <c r="O473" i="2"/>
  <c r="S473" i="2" s="1"/>
  <c r="L462" i="2"/>
  <c r="M462" i="2"/>
  <c r="N462" i="2"/>
  <c r="O463" i="2"/>
  <c r="S463" i="2" s="1"/>
  <c r="O443" i="2"/>
  <c r="O442" i="2" s="1"/>
  <c r="L442" i="2"/>
  <c r="M442" i="2"/>
  <c r="N442" i="2"/>
  <c r="K442" i="2"/>
  <c r="S443" i="2" l="1"/>
  <c r="S442" i="2" s="1"/>
  <c r="O207" i="2"/>
  <c r="L206" i="2"/>
  <c r="M206" i="2"/>
  <c r="N206" i="2"/>
  <c r="K206" i="2"/>
  <c r="O206" i="2" l="1"/>
  <c r="S207" i="2"/>
  <c r="S206" i="2" s="1"/>
  <c r="L449" i="2"/>
  <c r="M449" i="2"/>
  <c r="N449" i="2"/>
  <c r="O450" i="2"/>
  <c r="K449" i="2"/>
  <c r="L408" i="2"/>
  <c r="M408" i="2"/>
  <c r="N408" i="2"/>
  <c r="O409" i="2"/>
  <c r="K408" i="2"/>
  <c r="O346" i="2"/>
  <c r="L345" i="2"/>
  <c r="M345" i="2"/>
  <c r="N345" i="2"/>
  <c r="K345" i="2"/>
  <c r="M36" i="2"/>
  <c r="M35" i="2" s="1"/>
  <c r="N36" i="2"/>
  <c r="L36" i="2"/>
  <c r="L35" i="2" s="1"/>
  <c r="M364" i="2"/>
  <c r="M363" i="2" s="1"/>
  <c r="N364" i="2"/>
  <c r="N363" i="2" s="1"/>
  <c r="L364" i="2"/>
  <c r="L363" i="2" s="1"/>
  <c r="O440" i="2"/>
  <c r="O435" i="2"/>
  <c r="O415" i="2"/>
  <c r="O413" i="2"/>
  <c r="O407" i="2"/>
  <c r="O405" i="2"/>
  <c r="O377" i="2"/>
  <c r="O350" i="2"/>
  <c r="S350" i="2" s="1"/>
  <c r="O349" i="2"/>
  <c r="S349" i="2" s="1"/>
  <c r="O317" i="2"/>
  <c r="S317" i="2" s="1"/>
  <c r="O316" i="2"/>
  <c r="S316" i="2" s="1"/>
  <c r="O209" i="2"/>
  <c r="O205" i="2"/>
  <c r="O169" i="2"/>
  <c r="N102" i="2"/>
  <c r="N101" i="2" s="1"/>
  <c r="M102" i="2"/>
  <c r="M101" i="2" s="1"/>
  <c r="L102" i="2"/>
  <c r="L101" i="2" s="1"/>
  <c r="O90" i="2"/>
  <c r="O75" i="2"/>
  <c r="O16" i="2"/>
  <c r="S16" i="2" s="1"/>
  <c r="N482" i="2"/>
  <c r="N481" i="2" s="1"/>
  <c r="N480" i="2" s="1"/>
  <c r="N479" i="2" s="1"/>
  <c r="M482" i="2"/>
  <c r="M481" i="2" s="1"/>
  <c r="M480" i="2" s="1"/>
  <c r="M479" i="2" s="1"/>
  <c r="L482" i="2"/>
  <c r="L481" i="2" s="1"/>
  <c r="L480" i="2" s="1"/>
  <c r="L479" i="2" s="1"/>
  <c r="N477" i="2"/>
  <c r="N476" i="2" s="1"/>
  <c r="N475" i="2" s="1"/>
  <c r="M477" i="2"/>
  <c r="M476" i="2" s="1"/>
  <c r="M475" i="2" s="1"/>
  <c r="L477" i="2"/>
  <c r="L476" i="2" s="1"/>
  <c r="L475" i="2" s="1"/>
  <c r="N471" i="2"/>
  <c r="M471" i="2"/>
  <c r="L468" i="2"/>
  <c r="M468" i="2"/>
  <c r="N468" i="2"/>
  <c r="N466" i="2"/>
  <c r="M466" i="2"/>
  <c r="L466" i="2"/>
  <c r="N461" i="2"/>
  <c r="M461" i="2"/>
  <c r="L461" i="2"/>
  <c r="N457" i="2"/>
  <c r="N456" i="2" s="1"/>
  <c r="N455" i="2" s="1"/>
  <c r="M457" i="2"/>
  <c r="M456" i="2" s="1"/>
  <c r="M455" i="2" s="1"/>
  <c r="L457" i="2"/>
  <c r="L456" i="2" s="1"/>
  <c r="L455" i="2" s="1"/>
  <c r="N453" i="2"/>
  <c r="N452" i="2" s="1"/>
  <c r="N451" i="2" s="1"/>
  <c r="M453" i="2"/>
  <c r="M452" i="2" s="1"/>
  <c r="M451" i="2" s="1"/>
  <c r="L453" i="2"/>
  <c r="L452" i="2" s="1"/>
  <c r="L451" i="2" s="1"/>
  <c r="N445" i="2"/>
  <c r="N444" i="2" s="1"/>
  <c r="N441" i="2" s="1"/>
  <c r="M445" i="2"/>
  <c r="M444" i="2" s="1"/>
  <c r="M441" i="2" s="1"/>
  <c r="L445" i="2"/>
  <c r="L444" i="2" s="1"/>
  <c r="L441" i="2" s="1"/>
  <c r="N439" i="2"/>
  <c r="N438" i="2" s="1"/>
  <c r="N437" i="2" s="1"/>
  <c r="N436" i="2" s="1"/>
  <c r="M439" i="2"/>
  <c r="M438" i="2" s="1"/>
  <c r="M437" i="2" s="1"/>
  <c r="M436" i="2" s="1"/>
  <c r="L439" i="2"/>
  <c r="L438" i="2" s="1"/>
  <c r="L437" i="2" s="1"/>
  <c r="L436" i="2" s="1"/>
  <c r="N434" i="2"/>
  <c r="N433" i="2" s="1"/>
  <c r="N432" i="2" s="1"/>
  <c r="M434" i="2"/>
  <c r="M433" i="2" s="1"/>
  <c r="M432" i="2" s="1"/>
  <c r="L434" i="2"/>
  <c r="L433" i="2" s="1"/>
  <c r="L432" i="2" s="1"/>
  <c r="N429" i="2"/>
  <c r="N428" i="2" s="1"/>
  <c r="N427" i="2" s="1"/>
  <c r="M429" i="2"/>
  <c r="M428" i="2" s="1"/>
  <c r="M427" i="2" s="1"/>
  <c r="L429" i="2"/>
  <c r="L428" i="2" s="1"/>
  <c r="L427" i="2" s="1"/>
  <c r="N424" i="2"/>
  <c r="N423" i="2" s="1"/>
  <c r="N422" i="2" s="1"/>
  <c r="M424" i="2"/>
  <c r="M423" i="2" s="1"/>
  <c r="M422" i="2" s="1"/>
  <c r="L424" i="2"/>
  <c r="L423" i="2" s="1"/>
  <c r="L422" i="2" s="1"/>
  <c r="N420" i="2"/>
  <c r="N419" i="2" s="1"/>
  <c r="N418" i="2" s="1"/>
  <c r="N417" i="2" s="1"/>
  <c r="M420" i="2"/>
  <c r="M419" i="2" s="1"/>
  <c r="M418" i="2" s="1"/>
  <c r="M417" i="2" s="1"/>
  <c r="L420" i="2"/>
  <c r="L419" i="2" s="1"/>
  <c r="L418" i="2" s="1"/>
  <c r="L417" i="2" s="1"/>
  <c r="L414" i="2"/>
  <c r="M414" i="2"/>
  <c r="N414" i="2"/>
  <c r="N412" i="2"/>
  <c r="M412" i="2"/>
  <c r="L412" i="2"/>
  <c r="L406" i="2"/>
  <c r="M406" i="2"/>
  <c r="N406" i="2"/>
  <c r="N404" i="2"/>
  <c r="M404" i="2"/>
  <c r="L404" i="2"/>
  <c r="N399" i="2"/>
  <c r="N398" i="2" s="1"/>
  <c r="N397" i="2" s="1"/>
  <c r="M399" i="2"/>
  <c r="M398" i="2" s="1"/>
  <c r="M397" i="2" s="1"/>
  <c r="L399" i="2"/>
  <c r="L398" i="2" s="1"/>
  <c r="L397" i="2" s="1"/>
  <c r="N394" i="2"/>
  <c r="N393" i="2" s="1"/>
  <c r="N392" i="2" s="1"/>
  <c r="M394" i="2"/>
  <c r="M393" i="2" s="1"/>
  <c r="M392" i="2" s="1"/>
  <c r="L394" i="2"/>
  <c r="L393" i="2" s="1"/>
  <c r="L392" i="2" s="1"/>
  <c r="N390" i="2"/>
  <c r="N389" i="2" s="1"/>
  <c r="M390" i="2"/>
  <c r="M389" i="2" s="1"/>
  <c r="L390" i="2"/>
  <c r="L389" i="2" s="1"/>
  <c r="N386" i="2"/>
  <c r="N385" i="2" s="1"/>
  <c r="N384" i="2" s="1"/>
  <c r="N383" i="2" s="1"/>
  <c r="M386" i="2"/>
  <c r="M385" i="2" s="1"/>
  <c r="M384" i="2" s="1"/>
  <c r="M383" i="2" s="1"/>
  <c r="L386" i="2"/>
  <c r="L385" i="2" s="1"/>
  <c r="L384" i="2" s="1"/>
  <c r="L383" i="2" s="1"/>
  <c r="N381" i="2"/>
  <c r="N380" i="2" s="1"/>
  <c r="N379" i="2" s="1"/>
  <c r="N378" i="2" s="1"/>
  <c r="M381" i="2"/>
  <c r="M380" i="2" s="1"/>
  <c r="M379" i="2" s="1"/>
  <c r="M378" i="2" s="1"/>
  <c r="L381" i="2"/>
  <c r="L380" i="2" s="1"/>
  <c r="L379" i="2" s="1"/>
  <c r="L378" i="2" s="1"/>
  <c r="N376" i="2"/>
  <c r="N375" i="2" s="1"/>
  <c r="N374" i="2" s="1"/>
  <c r="N373" i="2" s="1"/>
  <c r="M376" i="2"/>
  <c r="M375" i="2" s="1"/>
  <c r="M374" i="2" s="1"/>
  <c r="M373" i="2" s="1"/>
  <c r="L376" i="2"/>
  <c r="L375" i="2" s="1"/>
  <c r="L374" i="2" s="1"/>
  <c r="L373" i="2" s="1"/>
  <c r="N368" i="2"/>
  <c r="N367" i="2" s="1"/>
  <c r="N366" i="2" s="1"/>
  <c r="M368" i="2"/>
  <c r="M367" i="2" s="1"/>
  <c r="M366" i="2" s="1"/>
  <c r="L368" i="2"/>
  <c r="L367" i="2" s="1"/>
  <c r="L366" i="2" s="1"/>
  <c r="N361" i="2"/>
  <c r="M361" i="2"/>
  <c r="L361" i="2"/>
  <c r="N356" i="2"/>
  <c r="N355" i="2" s="1"/>
  <c r="M356" i="2"/>
  <c r="M355" i="2" s="1"/>
  <c r="L356" i="2"/>
  <c r="L355" i="2" s="1"/>
  <c r="L353" i="2"/>
  <c r="M353" i="2"/>
  <c r="N353" i="2"/>
  <c r="L351" i="2"/>
  <c r="M351" i="2"/>
  <c r="N351" i="2"/>
  <c r="N348" i="2"/>
  <c r="M348" i="2"/>
  <c r="L348" i="2"/>
  <c r="L343" i="2"/>
  <c r="M343" i="2"/>
  <c r="N343" i="2"/>
  <c r="L341" i="2"/>
  <c r="M341" i="2"/>
  <c r="N341" i="2"/>
  <c r="N339" i="2"/>
  <c r="M339" i="2"/>
  <c r="L339" i="2"/>
  <c r="N335" i="2"/>
  <c r="N334" i="2" s="1"/>
  <c r="M335" i="2"/>
  <c r="M334" i="2" s="1"/>
  <c r="L335" i="2"/>
  <c r="L334" i="2" s="1"/>
  <c r="N332" i="2"/>
  <c r="N331" i="2" s="1"/>
  <c r="N330" i="2" s="1"/>
  <c r="M332" i="2"/>
  <c r="M331" i="2" s="1"/>
  <c r="M330" i="2" s="1"/>
  <c r="L332" i="2"/>
  <c r="L331" i="2" s="1"/>
  <c r="L330" i="2" s="1"/>
  <c r="N328" i="2"/>
  <c r="N327" i="2" s="1"/>
  <c r="M328" i="2"/>
  <c r="M327" i="2" s="1"/>
  <c r="L328" i="2"/>
  <c r="L327" i="2" s="1"/>
  <c r="L324" i="2"/>
  <c r="M324" i="2"/>
  <c r="N324" i="2"/>
  <c r="N322" i="2"/>
  <c r="M322" i="2"/>
  <c r="L322" i="2"/>
  <c r="N315" i="2"/>
  <c r="N314" i="2" s="1"/>
  <c r="N313" i="2" s="1"/>
  <c r="N312" i="2" s="1"/>
  <c r="M315" i="2"/>
  <c r="M314" i="2" s="1"/>
  <c r="M313" i="2" s="1"/>
  <c r="M312" i="2" s="1"/>
  <c r="L315" i="2"/>
  <c r="L314" i="2" s="1"/>
  <c r="L313" i="2" s="1"/>
  <c r="L312" i="2" s="1"/>
  <c r="N310" i="2"/>
  <c r="N309" i="2" s="1"/>
  <c r="N308" i="2" s="1"/>
  <c r="N307" i="2" s="1"/>
  <c r="M310" i="2"/>
  <c r="M309" i="2" s="1"/>
  <c r="M308" i="2" s="1"/>
  <c r="M307" i="2" s="1"/>
  <c r="L310" i="2"/>
  <c r="L309" i="2" s="1"/>
  <c r="L308" i="2" s="1"/>
  <c r="L307" i="2" s="1"/>
  <c r="L302" i="2"/>
  <c r="M302" i="2"/>
  <c r="N302" i="2"/>
  <c r="L298" i="2"/>
  <c r="M298" i="2"/>
  <c r="N298" i="2"/>
  <c r="N296" i="2"/>
  <c r="M296" i="2"/>
  <c r="L296" i="2"/>
  <c r="L289" i="2"/>
  <c r="M289" i="2"/>
  <c r="N289" i="2"/>
  <c r="L287" i="2"/>
  <c r="M287" i="2"/>
  <c r="N287" i="2"/>
  <c r="L285" i="2"/>
  <c r="M285" i="2"/>
  <c r="N285" i="2"/>
  <c r="N283" i="2"/>
  <c r="M283" i="2"/>
  <c r="L283" i="2"/>
  <c r="N280" i="2"/>
  <c r="N279" i="2" s="1"/>
  <c r="N278" i="2" s="1"/>
  <c r="M280" i="2"/>
  <c r="M279" i="2" s="1"/>
  <c r="M278" i="2" s="1"/>
  <c r="L280" i="2"/>
  <c r="L279" i="2" s="1"/>
  <c r="L278" i="2" s="1"/>
  <c r="L272" i="2"/>
  <c r="L271" i="2" s="1"/>
  <c r="M272" i="2"/>
  <c r="M271" i="2" s="1"/>
  <c r="N272" i="2"/>
  <c r="N271" i="2" s="1"/>
  <c r="L267" i="2"/>
  <c r="L266" i="2" s="1"/>
  <c r="M267" i="2"/>
  <c r="M266" i="2" s="1"/>
  <c r="N267" i="2"/>
  <c r="N266" i="2" s="1"/>
  <c r="L262" i="2"/>
  <c r="L261" i="2" s="1"/>
  <c r="M262" i="2"/>
  <c r="M261" i="2" s="1"/>
  <c r="N262" i="2"/>
  <c r="N261" i="2" s="1"/>
  <c r="N257" i="2"/>
  <c r="N256" i="2" s="1"/>
  <c r="M257" i="2"/>
  <c r="M256" i="2" s="1"/>
  <c r="L257" i="2"/>
  <c r="L256" i="2" s="1"/>
  <c r="M253" i="2"/>
  <c r="N253" i="2"/>
  <c r="L253" i="2"/>
  <c r="M251" i="2"/>
  <c r="N251" i="2"/>
  <c r="L251" i="2"/>
  <c r="N246" i="2"/>
  <c r="N245" i="2" s="1"/>
  <c r="M246" i="2"/>
  <c r="M245" i="2" s="1"/>
  <c r="L246" i="2"/>
  <c r="L245" i="2" s="1"/>
  <c r="M243" i="2"/>
  <c r="M242" i="2" s="1"/>
  <c r="N243" i="2"/>
  <c r="N242" i="2" s="1"/>
  <c r="L243" i="2"/>
  <c r="L242" i="2" s="1"/>
  <c r="M240" i="2"/>
  <c r="N240" i="2"/>
  <c r="L240" i="2"/>
  <c r="M238" i="2"/>
  <c r="N238" i="2"/>
  <c r="L238" i="2"/>
  <c r="M236" i="2"/>
  <c r="N236" i="2"/>
  <c r="L236" i="2"/>
  <c r="M234" i="2"/>
  <c r="N234" i="2"/>
  <c r="L234" i="2"/>
  <c r="M231" i="2"/>
  <c r="N231" i="2"/>
  <c r="L231" i="2"/>
  <c r="M229" i="2"/>
  <c r="N229" i="2"/>
  <c r="L229" i="2"/>
  <c r="M227" i="2"/>
  <c r="N227" i="2"/>
  <c r="L227" i="2"/>
  <c r="M224" i="2"/>
  <c r="N224" i="2"/>
  <c r="L224" i="2"/>
  <c r="L219" i="2"/>
  <c r="L218" i="2" s="1"/>
  <c r="M219" i="2"/>
  <c r="M218" i="2" s="1"/>
  <c r="N219" i="2"/>
  <c r="N218" i="2" s="1"/>
  <c r="L216" i="2"/>
  <c r="L215" i="2" s="1"/>
  <c r="M216" i="2"/>
  <c r="M215" i="2" s="1"/>
  <c r="N216" i="2"/>
  <c r="N215" i="2" s="1"/>
  <c r="L213" i="2"/>
  <c r="L212" i="2" s="1"/>
  <c r="M213" i="2"/>
  <c r="M212" i="2" s="1"/>
  <c r="N213" i="2"/>
  <c r="N212" i="2" s="1"/>
  <c r="L208" i="2"/>
  <c r="M208" i="2"/>
  <c r="N208" i="2"/>
  <c r="L204" i="2"/>
  <c r="M204" i="2"/>
  <c r="N204" i="2"/>
  <c r="L202" i="2"/>
  <c r="M202" i="2"/>
  <c r="N202" i="2"/>
  <c r="L200" i="2"/>
  <c r="M200" i="2"/>
  <c r="N200" i="2"/>
  <c r="L198" i="2"/>
  <c r="M198" i="2"/>
  <c r="N198" i="2"/>
  <c r="L196" i="2"/>
  <c r="M196" i="2"/>
  <c r="N196" i="2"/>
  <c r="L194" i="2"/>
  <c r="M194" i="2"/>
  <c r="N194" i="2"/>
  <c r="L191" i="2"/>
  <c r="M191" i="2"/>
  <c r="N191" i="2"/>
  <c r="L189" i="2"/>
  <c r="M189" i="2"/>
  <c r="N189" i="2"/>
  <c r="L187" i="2"/>
  <c r="M187" i="2"/>
  <c r="N187" i="2"/>
  <c r="L185" i="2"/>
  <c r="M185" i="2"/>
  <c r="N185" i="2"/>
  <c r="L183" i="2"/>
  <c r="M183" i="2"/>
  <c r="N183" i="2"/>
  <c r="L181" i="2"/>
  <c r="M181" i="2"/>
  <c r="N181" i="2"/>
  <c r="L178" i="2"/>
  <c r="M178" i="2"/>
  <c r="N178" i="2"/>
  <c r="L173" i="2"/>
  <c r="L172" i="2" s="1"/>
  <c r="M173" i="2"/>
  <c r="M172" i="2" s="1"/>
  <c r="N173" i="2"/>
  <c r="N172" i="2" s="1"/>
  <c r="L170" i="2"/>
  <c r="M170" i="2"/>
  <c r="N170" i="2"/>
  <c r="L168" i="2"/>
  <c r="M168" i="2"/>
  <c r="N168" i="2"/>
  <c r="L166" i="2"/>
  <c r="M166" i="2"/>
  <c r="N166" i="2"/>
  <c r="L164" i="2"/>
  <c r="M164" i="2"/>
  <c r="N164" i="2"/>
  <c r="L161" i="2"/>
  <c r="L160" i="2" s="1"/>
  <c r="M161" i="2"/>
  <c r="M160" i="2" s="1"/>
  <c r="N161" i="2"/>
  <c r="N160" i="2" s="1"/>
  <c r="L158" i="2"/>
  <c r="M158" i="2"/>
  <c r="N158" i="2"/>
  <c r="L151" i="2"/>
  <c r="L148" i="2" s="1"/>
  <c r="L147" i="2" s="1"/>
  <c r="L146" i="2" s="1"/>
  <c r="L145" i="2" s="1"/>
  <c r="L144" i="2" s="1"/>
  <c r="M151" i="2"/>
  <c r="M148" i="2" s="1"/>
  <c r="M147" i="2" s="1"/>
  <c r="M146" i="2" s="1"/>
  <c r="M145" i="2" s="1"/>
  <c r="M144" i="2" s="1"/>
  <c r="N151" i="2"/>
  <c r="N148" i="2" s="1"/>
  <c r="N147" i="2" s="1"/>
  <c r="N146" i="2" s="1"/>
  <c r="N145" i="2" s="1"/>
  <c r="N144" i="2" s="1"/>
  <c r="L149" i="2"/>
  <c r="M149" i="2"/>
  <c r="N149" i="2"/>
  <c r="L142" i="2"/>
  <c r="L141" i="2" s="1"/>
  <c r="L140" i="2" s="1"/>
  <c r="M142" i="2"/>
  <c r="M141" i="2" s="1"/>
  <c r="M140" i="2" s="1"/>
  <c r="N142" i="2"/>
  <c r="N141" i="2" s="1"/>
  <c r="N140" i="2" s="1"/>
  <c r="L138" i="2"/>
  <c r="L137" i="2" s="1"/>
  <c r="L136" i="2" s="1"/>
  <c r="M138" i="2"/>
  <c r="M137" i="2" s="1"/>
  <c r="M136" i="2" s="1"/>
  <c r="N138" i="2"/>
  <c r="N137" i="2" s="1"/>
  <c r="N136" i="2" s="1"/>
  <c r="L132" i="2"/>
  <c r="L131" i="2" s="1"/>
  <c r="L130" i="2" s="1"/>
  <c r="L129" i="2" s="1"/>
  <c r="L128" i="2" s="1"/>
  <c r="M132" i="2"/>
  <c r="M131" i="2" s="1"/>
  <c r="M130" i="2" s="1"/>
  <c r="M129" i="2" s="1"/>
  <c r="M128" i="2" s="1"/>
  <c r="N132" i="2"/>
  <c r="N131" i="2" s="1"/>
  <c r="N130" i="2" s="1"/>
  <c r="N129" i="2" s="1"/>
  <c r="N128" i="2" s="1"/>
  <c r="M121" i="2"/>
  <c r="M120" i="2" s="1"/>
  <c r="N121" i="2"/>
  <c r="N120" i="2" s="1"/>
  <c r="L116" i="2"/>
  <c r="L115" i="2" s="1"/>
  <c r="M116" i="2"/>
  <c r="M115" i="2" s="1"/>
  <c r="N116" i="2"/>
  <c r="N115" i="2" s="1"/>
  <c r="L111" i="2"/>
  <c r="L110" i="2" s="1"/>
  <c r="M111" i="2"/>
  <c r="M110" i="2" s="1"/>
  <c r="N111" i="2"/>
  <c r="N110" i="2" s="1"/>
  <c r="L105" i="2"/>
  <c r="L104" i="2" s="1"/>
  <c r="M105" i="2"/>
  <c r="M104" i="2" s="1"/>
  <c r="N105" i="2"/>
  <c r="N104" i="2" s="1"/>
  <c r="L99" i="2"/>
  <c r="M99" i="2"/>
  <c r="N99" i="2"/>
  <c r="L97" i="2"/>
  <c r="M97" i="2"/>
  <c r="N97" i="2"/>
  <c r="L95" i="2"/>
  <c r="M95" i="2"/>
  <c r="N95" i="2"/>
  <c r="L91" i="2"/>
  <c r="M91" i="2"/>
  <c r="N91" i="2"/>
  <c r="L89" i="2"/>
  <c r="M89" i="2"/>
  <c r="N89" i="2"/>
  <c r="L87" i="2"/>
  <c r="M87" i="2"/>
  <c r="N87" i="2"/>
  <c r="L85" i="2"/>
  <c r="M85" i="2"/>
  <c r="N85" i="2"/>
  <c r="L83" i="2"/>
  <c r="M83" i="2"/>
  <c r="N83" i="2"/>
  <c r="L81" i="2"/>
  <c r="M81" i="2"/>
  <c r="N81" i="2"/>
  <c r="L78" i="2"/>
  <c r="M78" i="2"/>
  <c r="N78" i="2"/>
  <c r="L74" i="2"/>
  <c r="M74" i="2"/>
  <c r="N74" i="2"/>
  <c r="L70" i="2"/>
  <c r="M70" i="2"/>
  <c r="N70" i="2"/>
  <c r="L68" i="2"/>
  <c r="M68" i="2"/>
  <c r="N68" i="2"/>
  <c r="L66" i="2"/>
  <c r="M66" i="2"/>
  <c r="N66" i="2"/>
  <c r="L63" i="2"/>
  <c r="M63" i="2"/>
  <c r="N63" i="2"/>
  <c r="L60" i="2"/>
  <c r="M60" i="2"/>
  <c r="N60" i="2"/>
  <c r="L58" i="2"/>
  <c r="M58" i="2"/>
  <c r="N58" i="2"/>
  <c r="L56" i="2"/>
  <c r="M56" i="2"/>
  <c r="N56" i="2"/>
  <c r="L52" i="2"/>
  <c r="M52" i="2"/>
  <c r="N52" i="2"/>
  <c r="L50" i="2"/>
  <c r="M50" i="2"/>
  <c r="N50" i="2"/>
  <c r="L48" i="2"/>
  <c r="M48" i="2"/>
  <c r="N48" i="2"/>
  <c r="L46" i="2"/>
  <c r="M46" i="2"/>
  <c r="N46" i="2"/>
  <c r="L43" i="2"/>
  <c r="L42" i="2" s="1"/>
  <c r="M43" i="2"/>
  <c r="M42" i="2" s="1"/>
  <c r="N43" i="2"/>
  <c r="N42" i="2" s="1"/>
  <c r="L33" i="2"/>
  <c r="M33" i="2"/>
  <c r="N33" i="2"/>
  <c r="L31" i="2"/>
  <c r="M31" i="2"/>
  <c r="N31" i="2"/>
  <c r="L27" i="2"/>
  <c r="M27" i="2"/>
  <c r="N27" i="2"/>
  <c r="L24" i="2"/>
  <c r="M24" i="2"/>
  <c r="N24" i="2"/>
  <c r="L15" i="2"/>
  <c r="M15" i="2"/>
  <c r="N15" i="2"/>
  <c r="L13" i="2"/>
  <c r="M13" i="2"/>
  <c r="N13" i="2"/>
  <c r="S348" i="2" l="1"/>
  <c r="O439" i="2"/>
  <c r="O438" i="2" s="1"/>
  <c r="O437" i="2" s="1"/>
  <c r="O436" i="2" s="1"/>
  <c r="S440" i="2"/>
  <c r="S439" i="2" s="1"/>
  <c r="S438" i="2" s="1"/>
  <c r="S437" i="2" s="1"/>
  <c r="S436" i="2" s="1"/>
  <c r="O376" i="2"/>
  <c r="O375" i="2" s="1"/>
  <c r="O374" i="2" s="1"/>
  <c r="O373" i="2" s="1"/>
  <c r="S377" i="2"/>
  <c r="S376" i="2" s="1"/>
  <c r="S375" i="2" s="1"/>
  <c r="S374" i="2" s="1"/>
  <c r="S373" i="2" s="1"/>
  <c r="O449" i="2"/>
  <c r="S450" i="2"/>
  <c r="S449" i="2" s="1"/>
  <c r="O168" i="2"/>
  <c r="S169" i="2"/>
  <c r="S168" i="2" s="1"/>
  <c r="O345" i="2"/>
  <c r="S346" i="2"/>
  <c r="S345" i="2" s="1"/>
  <c r="O406" i="2"/>
  <c r="S407" i="2"/>
  <c r="S406" i="2" s="1"/>
  <c r="O412" i="2"/>
  <c r="S413" i="2"/>
  <c r="S412" i="2" s="1"/>
  <c r="O408" i="2"/>
  <c r="S409" i="2"/>
  <c r="S408" i="2" s="1"/>
  <c r="O74" i="2"/>
  <c r="S75" i="2"/>
  <c r="S74" i="2" s="1"/>
  <c r="O414" i="2"/>
  <c r="S415" i="2"/>
  <c r="S414" i="2" s="1"/>
  <c r="O404" i="2"/>
  <c r="S405" i="2"/>
  <c r="S404" i="2" s="1"/>
  <c r="O89" i="2"/>
  <c r="S90" i="2"/>
  <c r="S89" i="2" s="1"/>
  <c r="O434" i="2"/>
  <c r="O433" i="2" s="1"/>
  <c r="O432" i="2" s="1"/>
  <c r="S435" i="2"/>
  <c r="S434" i="2" s="1"/>
  <c r="S433" i="2" s="1"/>
  <c r="S432" i="2" s="1"/>
  <c r="O204" i="2"/>
  <c r="S205" i="2"/>
  <c r="S204" i="2" s="1"/>
  <c r="O208" i="2"/>
  <c r="S209" i="2"/>
  <c r="S208" i="2" s="1"/>
  <c r="L80" i="2"/>
  <c r="L12" i="2"/>
  <c r="L11" i="2" s="1"/>
  <c r="L10" i="2" s="1"/>
  <c r="L9" i="2" s="1"/>
  <c r="L8" i="2" s="1"/>
  <c r="M403" i="2"/>
  <c r="M402" i="2" s="1"/>
  <c r="M401" i="2" s="1"/>
  <c r="N250" i="2"/>
  <c r="N249" i="2" s="1"/>
  <c r="N248" i="2" s="1"/>
  <c r="N260" i="2"/>
  <c r="N259" i="2" s="1"/>
  <c r="N255" i="2" s="1"/>
  <c r="L73" i="2"/>
  <c r="M80" i="2"/>
  <c r="L94" i="2"/>
  <c r="L93" i="2" s="1"/>
  <c r="M321" i="2"/>
  <c r="M320" i="2" s="1"/>
  <c r="M319" i="2" s="1"/>
  <c r="N338" i="2"/>
  <c r="N337" i="2" s="1"/>
  <c r="N403" i="2"/>
  <c r="N402" i="2" s="1"/>
  <c r="N401" i="2" s="1"/>
  <c r="L45" i="2"/>
  <c r="L41" i="2" s="1"/>
  <c r="L411" i="2"/>
  <c r="L410" i="2" s="1"/>
  <c r="N465" i="2"/>
  <c r="N448" i="2"/>
  <c r="N447" i="2" s="1"/>
  <c r="L250" i="2"/>
  <c r="L249" i="2" s="1"/>
  <c r="L248" i="2" s="1"/>
  <c r="L338" i="2"/>
  <c r="L337" i="2" s="1"/>
  <c r="L403" i="2"/>
  <c r="L402" i="2" s="1"/>
  <c r="L401" i="2" s="1"/>
  <c r="M411" i="2"/>
  <c r="M410" i="2" s="1"/>
  <c r="L448" i="2"/>
  <c r="L447" i="2" s="1"/>
  <c r="M448" i="2"/>
  <c r="M447" i="2" s="1"/>
  <c r="N321" i="2"/>
  <c r="N320" i="2" s="1"/>
  <c r="N319" i="2" s="1"/>
  <c r="N80" i="2"/>
  <c r="N193" i="2"/>
  <c r="M233" i="2"/>
  <c r="L295" i="2"/>
  <c r="L294" i="2" s="1"/>
  <c r="L293" i="2" s="1"/>
  <c r="L292" i="2" s="1"/>
  <c r="L291" i="2" s="1"/>
  <c r="L321" i="2"/>
  <c r="L320" i="2" s="1"/>
  <c r="L319" i="2" s="1"/>
  <c r="L347" i="2"/>
  <c r="N411" i="2"/>
  <c r="N410" i="2" s="1"/>
  <c r="N295" i="2"/>
  <c r="N294" i="2" s="1"/>
  <c r="N293" i="2" s="1"/>
  <c r="N292" i="2" s="1"/>
  <c r="N291" i="2" s="1"/>
  <c r="N233" i="2"/>
  <c r="M250" i="2"/>
  <c r="M249" i="2" s="1"/>
  <c r="M248" i="2" s="1"/>
  <c r="N226" i="2"/>
  <c r="L233" i="2"/>
  <c r="M226" i="2"/>
  <c r="N470" i="2"/>
  <c r="M338" i="2"/>
  <c r="M337" i="2" s="1"/>
  <c r="L226" i="2"/>
  <c r="L470" i="2"/>
  <c r="L471" i="2"/>
  <c r="M282" i="2"/>
  <c r="M260" i="2"/>
  <c r="M259" i="2" s="1"/>
  <c r="M255" i="2" s="1"/>
  <c r="M277" i="2"/>
  <c r="M276" i="2" s="1"/>
  <c r="L260" i="2"/>
  <c r="L259" i="2" s="1"/>
  <c r="L255" i="2" s="1"/>
  <c r="M347" i="2"/>
  <c r="N347" i="2"/>
  <c r="L465" i="2"/>
  <c r="M470" i="2"/>
  <c r="O348" i="2"/>
  <c r="L26" i="2"/>
  <c r="L23" i="2" s="1"/>
  <c r="L22" i="2" s="1"/>
  <c r="L21" i="2" s="1"/>
  <c r="L20" i="2" s="1"/>
  <c r="L193" i="2"/>
  <c r="L282" i="2"/>
  <c r="M465" i="2"/>
  <c r="M193" i="2"/>
  <c r="N35" i="2"/>
  <c r="M431" i="2"/>
  <c r="N431" i="2"/>
  <c r="L431" i="2"/>
  <c r="N416" i="2"/>
  <c r="L416" i="2"/>
  <c r="M416" i="2"/>
  <c r="L388" i="2"/>
  <c r="L372" i="2" s="1"/>
  <c r="M388" i="2"/>
  <c r="M372" i="2" s="1"/>
  <c r="N388" i="2"/>
  <c r="N372" i="2" s="1"/>
  <c r="M360" i="2"/>
  <c r="M359" i="2" s="1"/>
  <c r="M358" i="2" s="1"/>
  <c r="L360" i="2"/>
  <c r="L359" i="2" s="1"/>
  <c r="L358" i="2" s="1"/>
  <c r="N360" i="2"/>
  <c r="N359" i="2" s="1"/>
  <c r="N358" i="2" s="1"/>
  <c r="M295" i="2"/>
  <c r="M294" i="2" s="1"/>
  <c r="M293" i="2" s="1"/>
  <c r="M292" i="2" s="1"/>
  <c r="M291" i="2" s="1"/>
  <c r="N282" i="2"/>
  <c r="N277" i="2"/>
  <c r="N276" i="2" s="1"/>
  <c r="L277" i="2"/>
  <c r="L276" i="2" s="1"/>
  <c r="L180" i="2"/>
  <c r="N180" i="2"/>
  <c r="M180" i="2"/>
  <c r="N163" i="2"/>
  <c r="N157" i="2" s="1"/>
  <c r="N156" i="2" s="1"/>
  <c r="N155" i="2" s="1"/>
  <c r="M163" i="2"/>
  <c r="M157" i="2" s="1"/>
  <c r="M156" i="2" s="1"/>
  <c r="M155" i="2" s="1"/>
  <c r="L163" i="2"/>
  <c r="L157" i="2" s="1"/>
  <c r="L156" i="2" s="1"/>
  <c r="L155" i="2" s="1"/>
  <c r="N127" i="2"/>
  <c r="N126" i="2" s="1"/>
  <c r="M127" i="2"/>
  <c r="M126" i="2" s="1"/>
  <c r="L127" i="2"/>
  <c r="L126" i="2" s="1"/>
  <c r="N109" i="2"/>
  <c r="N108" i="2" s="1"/>
  <c r="N107" i="2" s="1"/>
  <c r="M109" i="2"/>
  <c r="M108" i="2" s="1"/>
  <c r="M107" i="2" s="1"/>
  <c r="L109" i="2"/>
  <c r="L108" i="2" s="1"/>
  <c r="L107" i="2" s="1"/>
  <c r="N94" i="2"/>
  <c r="N93" i="2" s="1"/>
  <c r="M94" i="2"/>
  <c r="M93" i="2" s="1"/>
  <c r="N73" i="2"/>
  <c r="M73" i="2"/>
  <c r="N65" i="2"/>
  <c r="N62" i="2" s="1"/>
  <c r="M65" i="2"/>
  <c r="M62" i="2" s="1"/>
  <c r="L65" i="2"/>
  <c r="L62" i="2" s="1"/>
  <c r="N45" i="2"/>
  <c r="N41" i="2" s="1"/>
  <c r="M45" i="2"/>
  <c r="M41" i="2" s="1"/>
  <c r="N26" i="2"/>
  <c r="N23" i="2" s="1"/>
  <c r="N22" i="2" s="1"/>
  <c r="M26" i="2"/>
  <c r="M23" i="2" s="1"/>
  <c r="M22" i="2" s="1"/>
  <c r="M21" i="2" s="1"/>
  <c r="M20" i="2" s="1"/>
  <c r="N12" i="2"/>
  <c r="N11" i="2" s="1"/>
  <c r="N10" i="2" s="1"/>
  <c r="N9" i="2" s="1"/>
  <c r="N8" i="2" s="1"/>
  <c r="M12" i="2"/>
  <c r="M11" i="2" s="1"/>
  <c r="M10" i="2" s="1"/>
  <c r="M9" i="2" s="1"/>
  <c r="M8" i="2" s="1"/>
  <c r="K208" i="2"/>
  <c r="O411" i="2" l="1"/>
  <c r="O410" i="2" s="1"/>
  <c r="S411" i="2"/>
  <c r="S410" i="2" s="1"/>
  <c r="O403" i="2"/>
  <c r="O402" i="2" s="1"/>
  <c r="O401" i="2" s="1"/>
  <c r="S403" i="2"/>
  <c r="S402" i="2" s="1"/>
  <c r="S401" i="2" s="1"/>
  <c r="L72" i="2"/>
  <c r="L40" i="2" s="1"/>
  <c r="L39" i="2" s="1"/>
  <c r="L38" i="2" s="1"/>
  <c r="L19" i="2" s="1"/>
  <c r="N223" i="2"/>
  <c r="N222" i="2" s="1"/>
  <c r="N221" i="2" s="1"/>
  <c r="L396" i="2"/>
  <c r="M460" i="2"/>
  <c r="M459" i="2" s="1"/>
  <c r="L326" i="2"/>
  <c r="L306" i="2" s="1"/>
  <c r="L177" i="2"/>
  <c r="L176" i="2" s="1"/>
  <c r="L175" i="2" s="1"/>
  <c r="N460" i="2"/>
  <c r="N459" i="2" s="1"/>
  <c r="N396" i="2"/>
  <c r="M223" i="2"/>
  <c r="M222" i="2" s="1"/>
  <c r="M221" i="2" s="1"/>
  <c r="M396" i="2"/>
  <c r="M72" i="2"/>
  <c r="M40" i="2" s="1"/>
  <c r="M39" i="2" s="1"/>
  <c r="M38" i="2" s="1"/>
  <c r="M19" i="2" s="1"/>
  <c r="L460" i="2"/>
  <c r="L459" i="2" s="1"/>
  <c r="M326" i="2"/>
  <c r="M306" i="2" s="1"/>
  <c r="N177" i="2"/>
  <c r="N176" i="2" s="1"/>
  <c r="N175" i="2" s="1"/>
  <c r="N72" i="2"/>
  <c r="N40" i="2" s="1"/>
  <c r="N39" i="2" s="1"/>
  <c r="N38" i="2" s="1"/>
  <c r="L426" i="2"/>
  <c r="L223" i="2"/>
  <c r="L222" i="2" s="1"/>
  <c r="L221" i="2" s="1"/>
  <c r="M426" i="2"/>
  <c r="M177" i="2"/>
  <c r="M176" i="2" s="1"/>
  <c r="M175" i="2" s="1"/>
  <c r="N426" i="2"/>
  <c r="N326" i="2"/>
  <c r="N306" i="2" s="1"/>
  <c r="N21" i="2"/>
  <c r="N20" i="2" s="1"/>
  <c r="K98" i="2"/>
  <c r="J97" i="2"/>
  <c r="I97" i="2"/>
  <c r="I99" i="2"/>
  <c r="J99" i="2"/>
  <c r="I166" i="2"/>
  <c r="K203" i="2"/>
  <c r="O203" i="2" s="1"/>
  <c r="K199" i="2"/>
  <c r="O199" i="2" s="1"/>
  <c r="J168" i="2"/>
  <c r="O198" i="2" l="1"/>
  <c r="S199" i="2"/>
  <c r="S198" i="2" s="1"/>
  <c r="O202" i="2"/>
  <c r="S203" i="2"/>
  <c r="S202" i="2" s="1"/>
  <c r="N154" i="2"/>
  <c r="N153" i="2" s="1"/>
  <c r="M154" i="2"/>
  <c r="M153" i="2" s="1"/>
  <c r="L154" i="2"/>
  <c r="L153" i="2" s="1"/>
  <c r="M305" i="2"/>
  <c r="L305" i="2"/>
  <c r="N305" i="2"/>
  <c r="K97" i="2"/>
  <c r="O98" i="2"/>
  <c r="N19" i="2"/>
  <c r="J472" i="2"/>
  <c r="J471" i="2" s="1"/>
  <c r="J343" i="2"/>
  <c r="I472" i="2"/>
  <c r="I471" i="2" s="1"/>
  <c r="I343" i="2"/>
  <c r="L484" i="2" l="1"/>
  <c r="O97" i="2"/>
  <c r="S98" i="2"/>
  <c r="S97" i="2" s="1"/>
  <c r="M484" i="2"/>
  <c r="N484" i="2"/>
  <c r="I470" i="2"/>
  <c r="J470" i="2"/>
  <c r="K406" i="2" l="1"/>
  <c r="I228" i="2" l="1"/>
  <c r="K92" i="2" l="1"/>
  <c r="O92" i="2" s="1"/>
  <c r="K59" i="2"/>
  <c r="O59" i="2" s="1"/>
  <c r="O58" i="2" l="1"/>
  <c r="S59" i="2"/>
  <c r="S58" i="2" s="1"/>
  <c r="O91" i="2"/>
  <c r="S92" i="2"/>
  <c r="S91" i="2" s="1"/>
  <c r="I195" i="2"/>
  <c r="I165" i="2"/>
  <c r="J405" i="2" l="1"/>
  <c r="J368" i="2" l="1"/>
  <c r="J367" i="2" s="1"/>
  <c r="J366" i="2" s="1"/>
  <c r="I368" i="2"/>
  <c r="I367" i="2" s="1"/>
  <c r="I366" i="2" s="1"/>
  <c r="I364" i="2" l="1"/>
  <c r="K364" i="2" s="1"/>
  <c r="K365" i="2"/>
  <c r="O365" i="2" s="1"/>
  <c r="O364" i="2" l="1"/>
  <c r="O363" i="2" s="1"/>
  <c r="S365" i="2"/>
  <c r="S364" i="2" s="1"/>
  <c r="S363" i="2" s="1"/>
  <c r="I363" i="2"/>
  <c r="K363" i="2" s="1"/>
  <c r="K252" i="2"/>
  <c r="O252" i="2" s="1"/>
  <c r="K220" i="2"/>
  <c r="O220" i="2" s="1"/>
  <c r="K214" i="2"/>
  <c r="O214" i="2" s="1"/>
  <c r="J204" i="2"/>
  <c r="I204" i="2"/>
  <c r="K204" i="2"/>
  <c r="K195" i="2"/>
  <c r="O195" i="2" s="1"/>
  <c r="K192" i="2"/>
  <c r="O192" i="2" s="1"/>
  <c r="K190" i="2"/>
  <c r="O190" i="2" s="1"/>
  <c r="K188" i="2"/>
  <c r="O188" i="2" s="1"/>
  <c r="K186" i="2"/>
  <c r="O186" i="2" s="1"/>
  <c r="K184" i="2"/>
  <c r="O184" i="2" s="1"/>
  <c r="K182" i="2"/>
  <c r="O182" i="2" s="1"/>
  <c r="K179" i="2"/>
  <c r="O179" i="2" s="1"/>
  <c r="K174" i="2"/>
  <c r="O174" i="2" s="1"/>
  <c r="K162" i="2"/>
  <c r="O162" i="2" s="1"/>
  <c r="K159" i="2"/>
  <c r="O159" i="2" s="1"/>
  <c r="K165" i="2"/>
  <c r="O165" i="2" s="1"/>
  <c r="O187" i="2" l="1"/>
  <c r="S188" i="2"/>
  <c r="S187" i="2" s="1"/>
  <c r="O181" i="2"/>
  <c r="S182" i="2"/>
  <c r="S181" i="2" s="1"/>
  <c r="O183" i="2"/>
  <c r="S184" i="2"/>
  <c r="S183" i="2" s="1"/>
  <c r="O185" i="2"/>
  <c r="S186" i="2"/>
  <c r="S185" i="2" s="1"/>
  <c r="O213" i="2"/>
  <c r="O212" i="2" s="1"/>
  <c r="S214" i="2"/>
  <c r="S213" i="2" s="1"/>
  <c r="S212" i="2" s="1"/>
  <c r="O164" i="2"/>
  <c r="S165" i="2"/>
  <c r="S164" i="2" s="1"/>
  <c r="O158" i="2"/>
  <c r="S159" i="2"/>
  <c r="S158" i="2" s="1"/>
  <c r="O251" i="2"/>
  <c r="S252" i="2"/>
  <c r="S251" i="2" s="1"/>
  <c r="O191" i="2"/>
  <c r="S192" i="2"/>
  <c r="S191" i="2" s="1"/>
  <c r="O173" i="2"/>
  <c r="O172" i="2" s="1"/>
  <c r="S174" i="2"/>
  <c r="S173" i="2" s="1"/>
  <c r="S172" i="2" s="1"/>
  <c r="O194" i="2"/>
  <c r="S195" i="2"/>
  <c r="S194" i="2" s="1"/>
  <c r="O219" i="2"/>
  <c r="O218" i="2" s="1"/>
  <c r="S220" i="2"/>
  <c r="S219" i="2" s="1"/>
  <c r="S218" i="2" s="1"/>
  <c r="O189" i="2"/>
  <c r="S190" i="2"/>
  <c r="S189" i="2" s="1"/>
  <c r="O161" i="2"/>
  <c r="O160" i="2" s="1"/>
  <c r="S162" i="2"/>
  <c r="S161" i="2" s="1"/>
  <c r="S160" i="2" s="1"/>
  <c r="O178" i="2"/>
  <c r="S179" i="2"/>
  <c r="S178" i="2" s="1"/>
  <c r="I89" i="2"/>
  <c r="I16" i="2"/>
  <c r="O180" i="2" l="1"/>
  <c r="S180" i="2"/>
  <c r="K244" i="2"/>
  <c r="O244" i="2" s="1"/>
  <c r="K44" i="2"/>
  <c r="O44" i="2" s="1"/>
  <c r="K114" i="2"/>
  <c r="O114" i="2" s="1"/>
  <c r="S114" i="2" s="1"/>
  <c r="K113" i="2"/>
  <c r="O113" i="2" s="1"/>
  <c r="S113" i="2" s="1"/>
  <c r="K112" i="2"/>
  <c r="O112" i="2" s="1"/>
  <c r="S112" i="2" s="1"/>
  <c r="K119" i="2"/>
  <c r="O119" i="2" s="1"/>
  <c r="S119" i="2" s="1"/>
  <c r="K118" i="2"/>
  <c r="O118" i="2" s="1"/>
  <c r="S118" i="2" s="1"/>
  <c r="K117" i="2"/>
  <c r="O117" i="2" s="1"/>
  <c r="S117" i="2" s="1"/>
  <c r="K125" i="2"/>
  <c r="O125" i="2" s="1"/>
  <c r="S125" i="2" s="1"/>
  <c r="K123" i="2"/>
  <c r="O123" i="2" s="1"/>
  <c r="S123" i="2" s="1"/>
  <c r="K122" i="2"/>
  <c r="O122" i="2" s="1"/>
  <c r="S122" i="2" s="1"/>
  <c r="S111" i="2" l="1"/>
  <c r="S110" i="2" s="1"/>
  <c r="S116" i="2"/>
  <c r="S115" i="2" s="1"/>
  <c r="O43" i="2"/>
  <c r="O42" i="2" s="1"/>
  <c r="S44" i="2"/>
  <c r="S43" i="2" s="1"/>
  <c r="S42" i="2" s="1"/>
  <c r="S121" i="2"/>
  <c r="S120" i="2" s="1"/>
  <c r="O243" i="2"/>
  <c r="O242" i="2" s="1"/>
  <c r="S244" i="2"/>
  <c r="S243" i="2" s="1"/>
  <c r="S242" i="2" s="1"/>
  <c r="S109" i="2"/>
  <c r="S108" i="2" s="1"/>
  <c r="S107" i="2" s="1"/>
  <c r="O121" i="2"/>
  <c r="O120" i="2" s="1"/>
  <c r="O111" i="2"/>
  <c r="O110" i="2" s="1"/>
  <c r="O116" i="2"/>
  <c r="O115" i="2" s="1"/>
  <c r="K225" i="2"/>
  <c r="O225" i="2" s="1"/>
  <c r="K228" i="2"/>
  <c r="O228" i="2" s="1"/>
  <c r="K232" i="2"/>
  <c r="O232" i="2" s="1"/>
  <c r="K235" i="2"/>
  <c r="O235" i="2" s="1"/>
  <c r="K237" i="2"/>
  <c r="O237" i="2" s="1"/>
  <c r="K239" i="2"/>
  <c r="O239" i="2" s="1"/>
  <c r="K247" i="2"/>
  <c r="O247" i="2" s="1"/>
  <c r="J246" i="2"/>
  <c r="J245" i="2" s="1"/>
  <c r="I246" i="2"/>
  <c r="I245" i="2" s="1"/>
  <c r="K264" i="2"/>
  <c r="O264" i="2" s="1"/>
  <c r="S264" i="2" s="1"/>
  <c r="K265" i="2"/>
  <c r="O265" i="2" s="1"/>
  <c r="S265" i="2" s="1"/>
  <c r="K263" i="2"/>
  <c r="O263" i="2" s="1"/>
  <c r="S263" i="2" s="1"/>
  <c r="K274" i="2"/>
  <c r="O274" i="2" s="1"/>
  <c r="S274" i="2" s="1"/>
  <c r="K275" i="2"/>
  <c r="O275" i="2" s="1"/>
  <c r="S275" i="2" s="1"/>
  <c r="K273" i="2"/>
  <c r="O273" i="2" s="1"/>
  <c r="S273" i="2" s="1"/>
  <c r="K269" i="2"/>
  <c r="O269" i="2" s="1"/>
  <c r="S269" i="2" s="1"/>
  <c r="K270" i="2"/>
  <c r="O270" i="2" s="1"/>
  <c r="S270" i="2" s="1"/>
  <c r="K268" i="2"/>
  <c r="O268" i="2" s="1"/>
  <c r="S268" i="2" s="1"/>
  <c r="S267" i="2" l="1"/>
  <c r="S266" i="2" s="1"/>
  <c r="S272" i="2"/>
  <c r="S271" i="2" s="1"/>
  <c r="O246" i="2"/>
  <c r="O245" i="2" s="1"/>
  <c r="S247" i="2"/>
  <c r="S246" i="2" s="1"/>
  <c r="S245" i="2" s="1"/>
  <c r="O238" i="2"/>
  <c r="S239" i="2"/>
  <c r="S238" i="2" s="1"/>
  <c r="O227" i="2"/>
  <c r="S228" i="2"/>
  <c r="S227" i="2" s="1"/>
  <c r="S262" i="2"/>
  <c r="S261" i="2" s="1"/>
  <c r="O224" i="2"/>
  <c r="S225" i="2"/>
  <c r="S224" i="2" s="1"/>
  <c r="O236" i="2"/>
  <c r="S237" i="2"/>
  <c r="S236" i="2" s="1"/>
  <c r="O234" i="2"/>
  <c r="S235" i="2"/>
  <c r="S234" i="2" s="1"/>
  <c r="O231" i="2"/>
  <c r="S232" i="2"/>
  <c r="S231" i="2" s="1"/>
  <c r="O267" i="2"/>
  <c r="O266" i="2" s="1"/>
  <c r="O262" i="2"/>
  <c r="O261" i="2" s="1"/>
  <c r="O272" i="2"/>
  <c r="O271" i="2" s="1"/>
  <c r="O109" i="2"/>
  <c r="O108" i="2" s="1"/>
  <c r="O107" i="2" s="1"/>
  <c r="K246" i="2"/>
  <c r="K245" i="2"/>
  <c r="I464" i="2"/>
  <c r="K96" i="2"/>
  <c r="O96" i="2" s="1"/>
  <c r="K79" i="2"/>
  <c r="O79" i="2" s="1"/>
  <c r="K82" i="2"/>
  <c r="O82" i="2" s="1"/>
  <c r="I106" i="2"/>
  <c r="K106" i="2" s="1"/>
  <c r="O106" i="2" s="1"/>
  <c r="K64" i="2"/>
  <c r="O64" i="2" s="1"/>
  <c r="K67" i="2"/>
  <c r="O67" i="2" s="1"/>
  <c r="K51" i="2"/>
  <c r="O51" i="2" s="1"/>
  <c r="K103" i="2"/>
  <c r="O103" i="2" s="1"/>
  <c r="K57" i="2"/>
  <c r="O57" i="2" s="1"/>
  <c r="K47" i="2"/>
  <c r="O47" i="2" s="1"/>
  <c r="K25" i="2"/>
  <c r="O25" i="2" s="1"/>
  <c r="K28" i="2"/>
  <c r="O28" i="2" s="1"/>
  <c r="J35" i="2"/>
  <c r="I36" i="2"/>
  <c r="I35" i="2" s="1"/>
  <c r="K37" i="2"/>
  <c r="O37" i="2" s="1"/>
  <c r="O233" i="2" l="1"/>
  <c r="S260" i="2"/>
  <c r="S259" i="2" s="1"/>
  <c r="O36" i="2"/>
  <c r="O35" i="2" s="1"/>
  <c r="S37" i="2"/>
  <c r="S36" i="2" s="1"/>
  <c r="S35" i="2" s="1"/>
  <c r="O66" i="2"/>
  <c r="S67" i="2"/>
  <c r="S66" i="2" s="1"/>
  <c r="O105" i="2"/>
  <c r="O104" i="2" s="1"/>
  <c r="S106" i="2"/>
  <c r="S105" i="2" s="1"/>
  <c r="S104" i="2" s="1"/>
  <c r="S233" i="2"/>
  <c r="O46" i="2"/>
  <c r="S47" i="2"/>
  <c r="S46" i="2" s="1"/>
  <c r="O50" i="2"/>
  <c r="S51" i="2"/>
  <c r="S50" i="2" s="1"/>
  <c r="O27" i="2"/>
  <c r="S28" i="2"/>
  <c r="S27" i="2" s="1"/>
  <c r="O81" i="2"/>
  <c r="S82" i="2"/>
  <c r="S81" i="2" s="1"/>
  <c r="O78" i="2"/>
  <c r="O73" i="2" s="1"/>
  <c r="S79" i="2"/>
  <c r="S78" i="2" s="1"/>
  <c r="S73" i="2" s="1"/>
  <c r="O95" i="2"/>
  <c r="O94" i="2" s="1"/>
  <c r="S96" i="2"/>
  <c r="S95" i="2" s="1"/>
  <c r="S94" i="2" s="1"/>
  <c r="O63" i="2"/>
  <c r="S64" i="2"/>
  <c r="S63" i="2" s="1"/>
  <c r="O24" i="2"/>
  <c r="S25" i="2"/>
  <c r="S24" i="2" s="1"/>
  <c r="O56" i="2"/>
  <c r="S57" i="2"/>
  <c r="S56" i="2" s="1"/>
  <c r="O102" i="2"/>
  <c r="O101" i="2" s="1"/>
  <c r="S103" i="2"/>
  <c r="S102" i="2" s="1"/>
  <c r="S101" i="2" s="1"/>
  <c r="O260" i="2"/>
  <c r="O259" i="2" s="1"/>
  <c r="K36" i="2"/>
  <c r="K35" i="2" s="1"/>
  <c r="K483" i="2"/>
  <c r="O483" i="2" s="1"/>
  <c r="K217" i="2"/>
  <c r="O217" i="2" s="1"/>
  <c r="K469" i="2"/>
  <c r="O469" i="2" s="1"/>
  <c r="K467" i="2"/>
  <c r="O467" i="2" s="1"/>
  <c r="K474" i="2"/>
  <c r="K472" i="2" s="1"/>
  <c r="K464" i="2"/>
  <c r="K446" i="2"/>
  <c r="O446" i="2" s="1"/>
  <c r="K430" i="2"/>
  <c r="O430" i="2" s="1"/>
  <c r="K421" i="2"/>
  <c r="O421" i="2" s="1"/>
  <c r="K400" i="2"/>
  <c r="O400" i="2" s="1"/>
  <c r="K391" i="2"/>
  <c r="O391" i="2" s="1"/>
  <c r="K382" i="2"/>
  <c r="O382" i="2" s="1"/>
  <c r="K395" i="2"/>
  <c r="O395" i="2" s="1"/>
  <c r="K387" i="2"/>
  <c r="O387" i="2" s="1"/>
  <c r="O420" i="2" l="1"/>
  <c r="O419" i="2" s="1"/>
  <c r="O418" i="2" s="1"/>
  <c r="O417" i="2" s="1"/>
  <c r="S421" i="2"/>
  <c r="S420" i="2" s="1"/>
  <c r="S419" i="2" s="1"/>
  <c r="S418" i="2" s="1"/>
  <c r="S417" i="2" s="1"/>
  <c r="O482" i="2"/>
  <c r="O481" i="2" s="1"/>
  <c r="O480" i="2" s="1"/>
  <c r="O479" i="2" s="1"/>
  <c r="S483" i="2"/>
  <c r="S482" i="2" s="1"/>
  <c r="S481" i="2" s="1"/>
  <c r="S480" i="2" s="1"/>
  <c r="S479" i="2" s="1"/>
  <c r="O429" i="2"/>
  <c r="O428" i="2" s="1"/>
  <c r="O427" i="2" s="1"/>
  <c r="S430" i="2"/>
  <c r="S429" i="2" s="1"/>
  <c r="S428" i="2" s="1"/>
  <c r="S427" i="2" s="1"/>
  <c r="O386" i="2"/>
  <c r="O385" i="2" s="1"/>
  <c r="O384" i="2" s="1"/>
  <c r="O383" i="2" s="1"/>
  <c r="S387" i="2"/>
  <c r="S386" i="2" s="1"/>
  <c r="S385" i="2" s="1"/>
  <c r="S384" i="2" s="1"/>
  <c r="S383" i="2" s="1"/>
  <c r="O394" i="2"/>
  <c r="O393" i="2" s="1"/>
  <c r="O392" i="2" s="1"/>
  <c r="S395" i="2"/>
  <c r="S394" i="2" s="1"/>
  <c r="S393" i="2" s="1"/>
  <c r="S392" i="2" s="1"/>
  <c r="O381" i="2"/>
  <c r="O380" i="2" s="1"/>
  <c r="O379" i="2" s="1"/>
  <c r="O378" i="2" s="1"/>
  <c r="S382" i="2"/>
  <c r="S381" i="2" s="1"/>
  <c r="S380" i="2" s="1"/>
  <c r="O466" i="2"/>
  <c r="S467" i="2"/>
  <c r="S466" i="2" s="1"/>
  <c r="O445" i="2"/>
  <c r="O444" i="2" s="1"/>
  <c r="O441" i="2" s="1"/>
  <c r="O431" i="2" s="1"/>
  <c r="S446" i="2"/>
  <c r="S445" i="2" s="1"/>
  <c r="S444" i="2" s="1"/>
  <c r="S441" i="2" s="1"/>
  <c r="S431" i="2" s="1"/>
  <c r="O468" i="2"/>
  <c r="S469" i="2"/>
  <c r="S468" i="2" s="1"/>
  <c r="O390" i="2"/>
  <c r="O389" i="2" s="1"/>
  <c r="O388" i="2" s="1"/>
  <c r="S391" i="2"/>
  <c r="S390" i="2" s="1"/>
  <c r="S389" i="2" s="1"/>
  <c r="S388" i="2" s="1"/>
  <c r="O399" i="2"/>
  <c r="O398" i="2" s="1"/>
  <c r="O397" i="2" s="1"/>
  <c r="O396" i="2" s="1"/>
  <c r="S400" i="2"/>
  <c r="S399" i="2" s="1"/>
  <c r="S398" i="2" s="1"/>
  <c r="S397" i="2" s="1"/>
  <c r="S396" i="2" s="1"/>
  <c r="O216" i="2"/>
  <c r="O215" i="2" s="1"/>
  <c r="S217" i="2"/>
  <c r="S216" i="2" s="1"/>
  <c r="S215" i="2" s="1"/>
  <c r="O464" i="2"/>
  <c r="K462" i="2"/>
  <c r="K470" i="2"/>
  <c r="O474" i="2"/>
  <c r="O465" i="2"/>
  <c r="K471" i="2"/>
  <c r="K357" i="2"/>
  <c r="O357" i="2" s="1"/>
  <c r="K344" i="2"/>
  <c r="K342" i="2"/>
  <c r="O342" i="2" s="1"/>
  <c r="K340" i="2"/>
  <c r="O340" i="2" s="1"/>
  <c r="K336" i="2"/>
  <c r="O336" i="2" s="1"/>
  <c r="K333" i="2"/>
  <c r="O333" i="2" s="1"/>
  <c r="K329" i="2"/>
  <c r="O329" i="2" s="1"/>
  <c r="K325" i="2"/>
  <c r="O325" i="2" s="1"/>
  <c r="K323" i="2"/>
  <c r="O323" i="2" s="1"/>
  <c r="K318" i="2"/>
  <c r="O318" i="2" s="1"/>
  <c r="K311" i="2"/>
  <c r="O311" i="2" s="1"/>
  <c r="O372" i="2" l="1"/>
  <c r="S465" i="2"/>
  <c r="O322" i="2"/>
  <c r="S323" i="2"/>
  <c r="S322" i="2" s="1"/>
  <c r="O356" i="2"/>
  <c r="O355" i="2" s="1"/>
  <c r="S357" i="2"/>
  <c r="S356" i="2" s="1"/>
  <c r="S355" i="2" s="1"/>
  <c r="O324" i="2"/>
  <c r="S325" i="2"/>
  <c r="S324" i="2" s="1"/>
  <c r="O462" i="2"/>
  <c r="O461" i="2" s="1"/>
  <c r="S464" i="2"/>
  <c r="S462" i="2" s="1"/>
  <c r="S461" i="2" s="1"/>
  <c r="O332" i="2"/>
  <c r="O331" i="2" s="1"/>
  <c r="O330" i="2" s="1"/>
  <c r="S333" i="2"/>
  <c r="S332" i="2" s="1"/>
  <c r="S331" i="2" s="1"/>
  <c r="S330" i="2" s="1"/>
  <c r="O335" i="2"/>
  <c r="O334" i="2" s="1"/>
  <c r="S336" i="2"/>
  <c r="S335" i="2" s="1"/>
  <c r="S334" i="2" s="1"/>
  <c r="O339" i="2"/>
  <c r="S340" i="2"/>
  <c r="S339" i="2" s="1"/>
  <c r="O472" i="2"/>
  <c r="O471" i="2" s="1"/>
  <c r="S474" i="2"/>
  <c r="S472" i="2" s="1"/>
  <c r="O310" i="2"/>
  <c r="O309" i="2" s="1"/>
  <c r="O308" i="2" s="1"/>
  <c r="O307" i="2" s="1"/>
  <c r="S311" i="2"/>
  <c r="S310" i="2" s="1"/>
  <c r="S309" i="2" s="1"/>
  <c r="S308" i="2" s="1"/>
  <c r="S307" i="2" s="1"/>
  <c r="O341" i="2"/>
  <c r="S342" i="2"/>
  <c r="S341" i="2" s="1"/>
  <c r="O328" i="2"/>
  <c r="O327" i="2" s="1"/>
  <c r="S329" i="2"/>
  <c r="S328" i="2" s="1"/>
  <c r="S327" i="2" s="1"/>
  <c r="S379" i="2"/>
  <c r="S378" i="2" s="1"/>
  <c r="S372" i="2"/>
  <c r="O315" i="2"/>
  <c r="O314" i="2" s="1"/>
  <c r="O313" i="2" s="1"/>
  <c r="O312" i="2" s="1"/>
  <c r="S318" i="2"/>
  <c r="S315" i="2" s="1"/>
  <c r="S314" i="2" s="1"/>
  <c r="S313" i="2" s="1"/>
  <c r="S312" i="2" s="1"/>
  <c r="K343" i="2"/>
  <c r="O344" i="2"/>
  <c r="O470" i="2"/>
  <c r="O460" i="2" s="1"/>
  <c r="K18" i="2"/>
  <c r="O18" i="2" s="1"/>
  <c r="I14" i="2"/>
  <c r="K14" i="2" s="1"/>
  <c r="O14" i="2" s="1"/>
  <c r="K362" i="2"/>
  <c r="O362" i="2" s="1"/>
  <c r="K371" i="2"/>
  <c r="O371" i="2" s="1"/>
  <c r="S371" i="2" s="1"/>
  <c r="K370" i="2"/>
  <c r="O370" i="2" s="1"/>
  <c r="S370" i="2" s="1"/>
  <c r="K369" i="2"/>
  <c r="O369" i="2" s="1"/>
  <c r="S369" i="2" s="1"/>
  <c r="K304" i="2"/>
  <c r="O304" i="2" s="1"/>
  <c r="S304" i="2" s="1"/>
  <c r="K303" i="2"/>
  <c r="O303" i="2" s="1"/>
  <c r="K301" i="2"/>
  <c r="O301" i="2" s="1"/>
  <c r="S301" i="2" s="1"/>
  <c r="K300" i="2"/>
  <c r="O300" i="2" s="1"/>
  <c r="S300" i="2" s="1"/>
  <c r="K299" i="2"/>
  <c r="O299" i="2" s="1"/>
  <c r="S299" i="2" s="1"/>
  <c r="K297" i="2"/>
  <c r="O297" i="2" s="1"/>
  <c r="K152" i="2"/>
  <c r="O152" i="2" s="1"/>
  <c r="K143" i="2"/>
  <c r="O143" i="2" s="1"/>
  <c r="K139" i="2"/>
  <c r="O139" i="2" s="1"/>
  <c r="K135" i="2"/>
  <c r="O135" i="2" s="1"/>
  <c r="S135" i="2" s="1"/>
  <c r="K134" i="2"/>
  <c r="O134" i="2" s="1"/>
  <c r="S134" i="2" s="1"/>
  <c r="K133" i="2"/>
  <c r="O133" i="2" s="1"/>
  <c r="S133" i="2" s="1"/>
  <c r="O321" i="2" l="1"/>
  <c r="O320" i="2" s="1"/>
  <c r="O319" i="2" s="1"/>
  <c r="S298" i="2"/>
  <c r="S132" i="2"/>
  <c r="S131" i="2" s="1"/>
  <c r="S130" i="2" s="1"/>
  <c r="S129" i="2" s="1"/>
  <c r="S128" i="2" s="1"/>
  <c r="O138" i="2"/>
  <c r="O137" i="2" s="1"/>
  <c r="O136" i="2" s="1"/>
  <c r="S139" i="2"/>
  <c r="S138" i="2" s="1"/>
  <c r="S137" i="2" s="1"/>
  <c r="S136" i="2" s="1"/>
  <c r="O142" i="2"/>
  <c r="O141" i="2" s="1"/>
  <c r="O140" i="2" s="1"/>
  <c r="S143" i="2"/>
  <c r="S142" i="2" s="1"/>
  <c r="S141" i="2" s="1"/>
  <c r="S140" i="2" s="1"/>
  <c r="S127" i="2" s="1"/>
  <c r="S368" i="2"/>
  <c r="S367" i="2" s="1"/>
  <c r="S366" i="2" s="1"/>
  <c r="O151" i="2"/>
  <c r="S152" i="2"/>
  <c r="S151" i="2" s="1"/>
  <c r="O361" i="2"/>
  <c r="S362" i="2"/>
  <c r="S361" i="2" s="1"/>
  <c r="O13" i="2"/>
  <c r="S14" i="2"/>
  <c r="S13" i="2" s="1"/>
  <c r="O15" i="2"/>
  <c r="S18" i="2"/>
  <c r="S15" i="2" s="1"/>
  <c r="S321" i="2"/>
  <c r="S320" i="2" s="1"/>
  <c r="S319" i="2" s="1"/>
  <c r="O343" i="2"/>
  <c r="O338" i="2" s="1"/>
  <c r="O337" i="2" s="1"/>
  <c r="S344" i="2"/>
  <c r="S343" i="2" s="1"/>
  <c r="S338" i="2" s="1"/>
  <c r="S337" i="2" s="1"/>
  <c r="O296" i="2"/>
  <c r="S297" i="2"/>
  <c r="S296" i="2" s="1"/>
  <c r="O302" i="2"/>
  <c r="S303" i="2"/>
  <c r="S302" i="2" s="1"/>
  <c r="S470" i="2"/>
  <c r="S460" i="2" s="1"/>
  <c r="S471" i="2"/>
  <c r="O368" i="2"/>
  <c r="O367" i="2" s="1"/>
  <c r="O366" i="2" s="1"/>
  <c r="O132" i="2"/>
  <c r="O131" i="2" s="1"/>
  <c r="O130" i="2" s="1"/>
  <c r="O129" i="2" s="1"/>
  <c r="O128" i="2" s="1"/>
  <c r="O298" i="2"/>
  <c r="K368" i="2"/>
  <c r="K367" i="2" s="1"/>
  <c r="K366" i="2" s="1"/>
  <c r="K32" i="2"/>
  <c r="O32" i="2" s="1"/>
  <c r="O360" i="2" l="1"/>
  <c r="O359" i="2" s="1"/>
  <c r="O358" i="2" s="1"/>
  <c r="O127" i="2"/>
  <c r="S12" i="2"/>
  <c r="S11" i="2" s="1"/>
  <c r="S10" i="2" s="1"/>
  <c r="S9" i="2" s="1"/>
  <c r="S8" i="2" s="1"/>
  <c r="O12" i="2"/>
  <c r="O11" i="2" s="1"/>
  <c r="O10" i="2" s="1"/>
  <c r="O9" i="2" s="1"/>
  <c r="O8" i="2" s="1"/>
  <c r="O295" i="2"/>
  <c r="O294" i="2" s="1"/>
  <c r="O293" i="2" s="1"/>
  <c r="O292" i="2" s="1"/>
  <c r="O291" i="2" s="1"/>
  <c r="S295" i="2"/>
  <c r="S294" i="2" s="1"/>
  <c r="S293" i="2" s="1"/>
  <c r="S292" i="2" s="1"/>
  <c r="S291" i="2" s="1"/>
  <c r="S360" i="2"/>
  <c r="S359" i="2" s="1"/>
  <c r="S358" i="2" s="1"/>
  <c r="O31" i="2"/>
  <c r="O26" i="2" s="1"/>
  <c r="S32" i="2"/>
  <c r="S31" i="2" s="1"/>
  <c r="S26" i="2" s="1"/>
  <c r="K84" i="2"/>
  <c r="O84" i="2" s="1"/>
  <c r="K69" i="2"/>
  <c r="O69" i="2" s="1"/>
  <c r="K49" i="2"/>
  <c r="O49" i="2" s="1"/>
  <c r="K230" i="2"/>
  <c r="O230" i="2" s="1"/>
  <c r="K197" i="2"/>
  <c r="O197" i="2" s="1"/>
  <c r="K167" i="2"/>
  <c r="O167" i="2" s="1"/>
  <c r="I60" i="2"/>
  <c r="O68" i="2" l="1"/>
  <c r="O65" i="2" s="1"/>
  <c r="S69" i="2"/>
  <c r="S68" i="2" s="1"/>
  <c r="S65" i="2" s="1"/>
  <c r="O83" i="2"/>
  <c r="O80" i="2" s="1"/>
  <c r="S84" i="2"/>
  <c r="S83" i="2" s="1"/>
  <c r="S80" i="2" s="1"/>
  <c r="O166" i="2"/>
  <c r="O163" i="2" s="1"/>
  <c r="S167" i="2"/>
  <c r="S166" i="2" s="1"/>
  <c r="S163" i="2" s="1"/>
  <c r="O196" i="2"/>
  <c r="O193" i="2" s="1"/>
  <c r="S197" i="2"/>
  <c r="S196" i="2" s="1"/>
  <c r="S193" i="2" s="1"/>
  <c r="O229" i="2"/>
  <c r="O226" i="2" s="1"/>
  <c r="S230" i="2"/>
  <c r="S229" i="2" s="1"/>
  <c r="S226" i="2" s="1"/>
  <c r="O48" i="2"/>
  <c r="O45" i="2" s="1"/>
  <c r="S49" i="2"/>
  <c r="S48" i="2" s="1"/>
  <c r="S45" i="2" s="1"/>
  <c r="K241" i="2"/>
  <c r="O241" i="2" s="1"/>
  <c r="K201" i="2"/>
  <c r="O201" i="2" s="1"/>
  <c r="K171" i="2"/>
  <c r="O171" i="2" s="1"/>
  <c r="O170" i="2" l="1"/>
  <c r="O157" i="2" s="1"/>
  <c r="O156" i="2" s="1"/>
  <c r="O155" i="2" s="1"/>
  <c r="S171" i="2"/>
  <c r="S170" i="2" s="1"/>
  <c r="S157" i="2" s="1"/>
  <c r="S156" i="2" s="1"/>
  <c r="S155" i="2" s="1"/>
  <c r="O200" i="2"/>
  <c r="O177" i="2" s="1"/>
  <c r="O176" i="2" s="1"/>
  <c r="O175" i="2" s="1"/>
  <c r="S201" i="2"/>
  <c r="S200" i="2" s="1"/>
  <c r="O240" i="2"/>
  <c r="O223" i="2" s="1"/>
  <c r="O222" i="2" s="1"/>
  <c r="O221" i="2" s="1"/>
  <c r="S241" i="2"/>
  <c r="S240" i="2" s="1"/>
  <c r="S223" i="2" s="1"/>
  <c r="S222" i="2" s="1"/>
  <c r="S221" i="2" s="1"/>
  <c r="K478" i="2"/>
  <c r="O478" i="2" s="1"/>
  <c r="K89" i="2"/>
  <c r="J89" i="2"/>
  <c r="K88" i="2"/>
  <c r="J87" i="2"/>
  <c r="S177" i="2" l="1"/>
  <c r="S176" i="2" s="1"/>
  <c r="S175" i="2" s="1"/>
  <c r="O477" i="2"/>
  <c r="O476" i="2" s="1"/>
  <c r="O475" i="2" s="1"/>
  <c r="O459" i="2" s="1"/>
  <c r="S478" i="2"/>
  <c r="S477" i="2" s="1"/>
  <c r="S476" i="2" s="1"/>
  <c r="S475" i="2" s="1"/>
  <c r="S459" i="2" s="1"/>
  <c r="K87" i="2"/>
  <c r="O88" i="2"/>
  <c r="J58" i="2"/>
  <c r="O87" i="2" l="1"/>
  <c r="S88" i="2"/>
  <c r="S87" i="2" s="1"/>
  <c r="J414" i="2"/>
  <c r="K414" i="2"/>
  <c r="J353" i="2"/>
  <c r="K354" i="2"/>
  <c r="K353" i="2" l="1"/>
  <c r="O354" i="2"/>
  <c r="J60" i="2"/>
  <c r="K61" i="2"/>
  <c r="O353" i="2" l="1"/>
  <c r="S354" i="2"/>
  <c r="S353" i="2" s="1"/>
  <c r="K60" i="2"/>
  <c r="O61" i="2"/>
  <c r="K254" i="2"/>
  <c r="O254" i="2" s="1"/>
  <c r="K150" i="2"/>
  <c r="O150" i="2" s="1"/>
  <c r="S150" i="2" s="1"/>
  <c r="K281" i="2"/>
  <c r="O281" i="2" s="1"/>
  <c r="K286" i="2"/>
  <c r="O286" i="2" s="1"/>
  <c r="K288" i="2"/>
  <c r="O288" i="2" s="1"/>
  <c r="K284" i="2"/>
  <c r="O284" i="2" s="1"/>
  <c r="K100" i="2"/>
  <c r="K86" i="2"/>
  <c r="O86" i="2" s="1"/>
  <c r="K71" i="2"/>
  <c r="O71" i="2" s="1"/>
  <c r="K53" i="2"/>
  <c r="O53" i="2" s="1"/>
  <c r="K34" i="2"/>
  <c r="O34" i="2" s="1"/>
  <c r="K458" i="2"/>
  <c r="O458" i="2" s="1"/>
  <c r="K258" i="2"/>
  <c r="O258" i="2" s="1"/>
  <c r="K425" i="2"/>
  <c r="O425" i="2" s="1"/>
  <c r="O33" i="2" l="1"/>
  <c r="O23" i="2" s="1"/>
  <c r="O22" i="2" s="1"/>
  <c r="O21" i="2" s="1"/>
  <c r="O20" i="2" s="1"/>
  <c r="S34" i="2"/>
  <c r="S33" i="2" s="1"/>
  <c r="S23" i="2" s="1"/>
  <c r="S22" i="2" s="1"/>
  <c r="S21" i="2" s="1"/>
  <c r="S20" i="2" s="1"/>
  <c r="O280" i="2"/>
  <c r="O279" i="2" s="1"/>
  <c r="O278" i="2" s="1"/>
  <c r="S281" i="2"/>
  <c r="S280" i="2" s="1"/>
  <c r="S279" i="2" s="1"/>
  <c r="S278" i="2" s="1"/>
  <c r="O285" i="2"/>
  <c r="S286" i="2"/>
  <c r="S285" i="2" s="1"/>
  <c r="O253" i="2"/>
  <c r="O250" i="2" s="1"/>
  <c r="O249" i="2" s="1"/>
  <c r="O248" i="2" s="1"/>
  <c r="S254" i="2"/>
  <c r="S253" i="2" s="1"/>
  <c r="S250" i="2" s="1"/>
  <c r="S249" i="2" s="1"/>
  <c r="S248" i="2" s="1"/>
  <c r="O60" i="2"/>
  <c r="S61" i="2"/>
  <c r="S60" i="2" s="1"/>
  <c r="O457" i="2"/>
  <c r="O456" i="2" s="1"/>
  <c r="O455" i="2" s="1"/>
  <c r="S458" i="2"/>
  <c r="S457" i="2" s="1"/>
  <c r="S456" i="2" s="1"/>
  <c r="S455" i="2" s="1"/>
  <c r="O52" i="2"/>
  <c r="O41" i="2" s="1"/>
  <c r="S53" i="2"/>
  <c r="S52" i="2" s="1"/>
  <c r="O70" i="2"/>
  <c r="O62" i="2" s="1"/>
  <c r="S71" i="2"/>
  <c r="S70" i="2" s="1"/>
  <c r="S62" i="2" s="1"/>
  <c r="O85" i="2"/>
  <c r="O72" i="2" s="1"/>
  <c r="S86" i="2"/>
  <c r="S85" i="2" s="1"/>
  <c r="S72" i="2" s="1"/>
  <c r="O424" i="2"/>
  <c r="O423" i="2" s="1"/>
  <c r="O422" i="2" s="1"/>
  <c r="O416" i="2" s="1"/>
  <c r="S425" i="2"/>
  <c r="S424" i="2" s="1"/>
  <c r="S423" i="2" s="1"/>
  <c r="S422" i="2" s="1"/>
  <c r="S416" i="2" s="1"/>
  <c r="O283" i="2"/>
  <c r="S284" i="2"/>
  <c r="S283" i="2" s="1"/>
  <c r="S149" i="2"/>
  <c r="S148" i="2"/>
  <c r="O257" i="2"/>
  <c r="O256" i="2" s="1"/>
  <c r="O255" i="2" s="1"/>
  <c r="S258" i="2"/>
  <c r="S257" i="2" s="1"/>
  <c r="S256" i="2" s="1"/>
  <c r="S255" i="2" s="1"/>
  <c r="O287" i="2"/>
  <c r="S288" i="2"/>
  <c r="S287" i="2" s="1"/>
  <c r="O149" i="2"/>
  <c r="O148" i="2"/>
  <c r="K99" i="2"/>
  <c r="O100" i="2"/>
  <c r="K454" i="2"/>
  <c r="O454" i="2" s="1"/>
  <c r="S154" i="2" l="1"/>
  <c r="O154" i="2"/>
  <c r="S41" i="2"/>
  <c r="O453" i="2"/>
  <c r="O452" i="2" s="1"/>
  <c r="O451" i="2" s="1"/>
  <c r="O448" i="2" s="1"/>
  <c r="O447" i="2" s="1"/>
  <c r="O426" i="2" s="1"/>
  <c r="S454" i="2"/>
  <c r="S453" i="2" s="1"/>
  <c r="S452" i="2" s="1"/>
  <c r="S451" i="2" s="1"/>
  <c r="S448" i="2" s="1"/>
  <c r="S447" i="2" s="1"/>
  <c r="S426" i="2" s="1"/>
  <c r="O99" i="2"/>
  <c r="O93" i="2" s="1"/>
  <c r="O40" i="2" s="1"/>
  <c r="O39" i="2" s="1"/>
  <c r="O38" i="2" s="1"/>
  <c r="O19" i="2" s="1"/>
  <c r="S100" i="2"/>
  <c r="S99" i="2" s="1"/>
  <c r="S93" i="2" s="1"/>
  <c r="K290" i="2"/>
  <c r="O290" i="2" s="1"/>
  <c r="S40" i="2" l="1"/>
  <c r="S39" i="2" s="1"/>
  <c r="S38" i="2" s="1"/>
  <c r="S19" i="2" s="1"/>
  <c r="O289" i="2"/>
  <c r="O277" i="2" s="1"/>
  <c r="O276" i="2" s="1"/>
  <c r="O153" i="2" s="1"/>
  <c r="S290" i="2"/>
  <c r="S289" i="2" s="1"/>
  <c r="O282" i="2"/>
  <c r="K352" i="2"/>
  <c r="O352" i="2" s="1"/>
  <c r="O351" i="2" l="1"/>
  <c r="O347" i="2" s="1"/>
  <c r="O326" i="2" s="1"/>
  <c r="O306" i="2" s="1"/>
  <c r="O305" i="2" s="1"/>
  <c r="S352" i="2"/>
  <c r="S351" i="2" s="1"/>
  <c r="S347" i="2" s="1"/>
  <c r="S326" i="2" s="1"/>
  <c r="S306" i="2" s="1"/>
  <c r="S305" i="2" s="1"/>
  <c r="S282" i="2"/>
  <c r="S277" i="2"/>
  <c r="S276" i="2" s="1"/>
  <c r="S153" i="2" s="1"/>
  <c r="J482" i="2"/>
  <c r="J480" i="2"/>
  <c r="J479" i="2" s="1"/>
  <c r="J477" i="2"/>
  <c r="J476" i="2" s="1"/>
  <c r="J468" i="2"/>
  <c r="J466" i="2"/>
  <c r="J462" i="2"/>
  <c r="J461" i="2" s="1"/>
  <c r="J457" i="2"/>
  <c r="J456" i="2" s="1"/>
  <c r="J455" i="2" s="1"/>
  <c r="J453" i="2"/>
  <c r="J452" i="2" s="1"/>
  <c r="J451" i="2" s="1"/>
  <c r="J448" i="2" s="1"/>
  <c r="J447" i="2" s="1"/>
  <c r="J445" i="2"/>
  <c r="J444" i="2" s="1"/>
  <c r="J441" i="2" s="1"/>
  <c r="J439" i="2"/>
  <c r="J438" i="2" s="1"/>
  <c r="J434" i="2"/>
  <c r="J433" i="2" s="1"/>
  <c r="J429" i="2"/>
  <c r="J428" i="2" s="1"/>
  <c r="J427" i="2" s="1"/>
  <c r="J424" i="2"/>
  <c r="J423" i="2" s="1"/>
  <c r="J422" i="2" s="1"/>
  <c r="J420" i="2"/>
  <c r="J419" i="2" s="1"/>
  <c r="J418" i="2" s="1"/>
  <c r="J417" i="2" s="1"/>
  <c r="J412" i="2"/>
  <c r="J411" i="2" s="1"/>
  <c r="J404" i="2"/>
  <c r="J403" i="2" s="1"/>
  <c r="J399" i="2"/>
  <c r="J398" i="2" s="1"/>
  <c r="J397" i="2" s="1"/>
  <c r="J394" i="2"/>
  <c r="J393" i="2" s="1"/>
  <c r="J392" i="2" s="1"/>
  <c r="J390" i="2"/>
  <c r="J389" i="2" s="1"/>
  <c r="J386" i="2"/>
  <c r="J385" i="2" s="1"/>
  <c r="J384" i="2" s="1"/>
  <c r="J383" i="2" s="1"/>
  <c r="J381" i="2"/>
  <c r="J380" i="2" s="1"/>
  <c r="J379" i="2" s="1"/>
  <c r="J378" i="2" s="1"/>
  <c r="J376" i="2"/>
  <c r="J374" i="2" s="1"/>
  <c r="J373" i="2" s="1"/>
  <c r="J361" i="2"/>
  <c r="J360" i="2" s="1"/>
  <c r="J356" i="2"/>
  <c r="J355" i="2" s="1"/>
  <c r="J351" i="2"/>
  <c r="J348" i="2"/>
  <c r="J341" i="2"/>
  <c r="J339" i="2"/>
  <c r="J335" i="2"/>
  <c r="J334" i="2" s="1"/>
  <c r="J332" i="2"/>
  <c r="J331" i="2" s="1"/>
  <c r="J330" i="2" s="1"/>
  <c r="J328" i="2"/>
  <c r="J327" i="2" s="1"/>
  <c r="J324" i="2"/>
  <c r="J322" i="2"/>
  <c r="J315" i="2"/>
  <c r="J314" i="2" s="1"/>
  <c r="J313" i="2" s="1"/>
  <c r="J312" i="2" s="1"/>
  <c r="J310" i="2"/>
  <c r="J309" i="2" s="1"/>
  <c r="J308" i="2" s="1"/>
  <c r="J307" i="2" s="1"/>
  <c r="J302" i="2"/>
  <c r="J298" i="2"/>
  <c r="J296" i="2"/>
  <c r="J289" i="2"/>
  <c r="J287" i="2"/>
  <c r="J285" i="2"/>
  <c r="J283" i="2"/>
  <c r="J280" i="2"/>
  <c r="J279" i="2" s="1"/>
  <c r="J278" i="2" s="1"/>
  <c r="J272" i="2"/>
  <c r="J271" i="2" s="1"/>
  <c r="J267" i="2"/>
  <c r="J266" i="2" s="1"/>
  <c r="J262" i="2"/>
  <c r="J261" i="2" s="1"/>
  <c r="J257" i="2"/>
  <c r="J253" i="2"/>
  <c r="J251" i="2"/>
  <c r="J243" i="2"/>
  <c r="J242" i="2" s="1"/>
  <c r="J240" i="2"/>
  <c r="J238" i="2"/>
  <c r="J236" i="2"/>
  <c r="J234" i="2"/>
  <c r="J231" i="2"/>
  <c r="J229" i="2"/>
  <c r="J227" i="2"/>
  <c r="J224" i="2"/>
  <c r="J219" i="2"/>
  <c r="J218" i="2" s="1"/>
  <c r="J216" i="2"/>
  <c r="J215" i="2" s="1"/>
  <c r="J213" i="2"/>
  <c r="J212" i="2" s="1"/>
  <c r="J200" i="2"/>
  <c r="J198" i="2"/>
  <c r="J196" i="2"/>
  <c r="J194" i="2"/>
  <c r="J191" i="2"/>
  <c r="J189" i="2"/>
  <c r="J187" i="2"/>
  <c r="J185" i="2"/>
  <c r="J183" i="2"/>
  <c r="J181" i="2"/>
  <c r="J178" i="2"/>
  <c r="J173" i="2"/>
  <c r="J172" i="2" s="1"/>
  <c r="J170" i="2"/>
  <c r="J166" i="2"/>
  <c r="J164" i="2"/>
  <c r="J161" i="2"/>
  <c r="J160" i="2" s="1"/>
  <c r="J158" i="2"/>
  <c r="J151" i="2"/>
  <c r="J148" i="2" s="1"/>
  <c r="J147" i="2" s="1"/>
  <c r="J146" i="2" s="1"/>
  <c r="J145" i="2" s="1"/>
  <c r="J144" i="2" s="1"/>
  <c r="J149" i="2"/>
  <c r="J142" i="2"/>
  <c r="J141" i="2" s="1"/>
  <c r="J138" i="2"/>
  <c r="J137" i="2" s="1"/>
  <c r="J136" i="2" s="1"/>
  <c r="J132" i="2"/>
  <c r="J131" i="2" s="1"/>
  <c r="J130" i="2" s="1"/>
  <c r="J129" i="2" s="1"/>
  <c r="J128" i="2" s="1"/>
  <c r="J121" i="2"/>
  <c r="J120" i="2" s="1"/>
  <c r="J116" i="2"/>
  <c r="J115" i="2" s="1"/>
  <c r="J111" i="2"/>
  <c r="J110" i="2" s="1"/>
  <c r="J105" i="2"/>
  <c r="J104" i="2" s="1"/>
  <c r="J102" i="2"/>
  <c r="J101" i="2" s="1"/>
  <c r="J95" i="2"/>
  <c r="J91" i="2"/>
  <c r="J85" i="2"/>
  <c r="J83" i="2"/>
  <c r="J81" i="2"/>
  <c r="J78" i="2"/>
  <c r="J74" i="2"/>
  <c r="J70" i="2"/>
  <c r="J68" i="2"/>
  <c r="J66" i="2"/>
  <c r="J63" i="2"/>
  <c r="J56" i="2"/>
  <c r="J52" i="2"/>
  <c r="J50" i="2"/>
  <c r="J48" i="2"/>
  <c r="J46" i="2"/>
  <c r="J43" i="2"/>
  <c r="J42" i="2" s="1"/>
  <c r="J33" i="2"/>
  <c r="J31" i="2"/>
  <c r="J27" i="2"/>
  <c r="J24" i="2"/>
  <c r="J15" i="2"/>
  <c r="J13" i="2"/>
  <c r="I482" i="2"/>
  <c r="I481" i="2" s="1"/>
  <c r="I480" i="2" s="1"/>
  <c r="I479" i="2" s="1"/>
  <c r="I477" i="2"/>
  <c r="I476" i="2" s="1"/>
  <c r="I468" i="2"/>
  <c r="I466" i="2"/>
  <c r="I462" i="2"/>
  <c r="I461" i="2" s="1"/>
  <c r="I457" i="2"/>
  <c r="I456" i="2" s="1"/>
  <c r="I455" i="2" s="1"/>
  <c r="I453" i="2"/>
  <c r="I452" i="2" s="1"/>
  <c r="I451" i="2" s="1"/>
  <c r="I448" i="2" s="1"/>
  <c r="I447" i="2" s="1"/>
  <c r="I445" i="2"/>
  <c r="I444" i="2" s="1"/>
  <c r="I441" i="2" s="1"/>
  <c r="I439" i="2"/>
  <c r="I438" i="2" s="1"/>
  <c r="I434" i="2"/>
  <c r="I433" i="2" s="1"/>
  <c r="I429" i="2"/>
  <c r="I428" i="2" s="1"/>
  <c r="I427" i="2" s="1"/>
  <c r="I424" i="2"/>
  <c r="I423" i="2" s="1"/>
  <c r="I422" i="2" s="1"/>
  <c r="I420" i="2"/>
  <c r="I419" i="2" s="1"/>
  <c r="I418" i="2" s="1"/>
  <c r="I417" i="2" s="1"/>
  <c r="I412" i="2"/>
  <c r="I411" i="2" s="1"/>
  <c r="I404" i="2"/>
  <c r="I403" i="2" s="1"/>
  <c r="I399" i="2"/>
  <c r="I398" i="2" s="1"/>
  <c r="I397" i="2" s="1"/>
  <c r="I394" i="2"/>
  <c r="I393" i="2" s="1"/>
  <c r="I392" i="2" s="1"/>
  <c r="I390" i="2"/>
  <c r="I389" i="2" s="1"/>
  <c r="I386" i="2"/>
  <c r="I385" i="2" s="1"/>
  <c r="I384" i="2" s="1"/>
  <c r="I383" i="2" s="1"/>
  <c r="I381" i="2"/>
  <c r="I380" i="2" s="1"/>
  <c r="I379" i="2" s="1"/>
  <c r="I378" i="2" s="1"/>
  <c r="I376" i="2"/>
  <c r="I374" i="2" s="1"/>
  <c r="I373" i="2" s="1"/>
  <c r="I361" i="2"/>
  <c r="I360" i="2" s="1"/>
  <c r="I356" i="2"/>
  <c r="I355" i="2" s="1"/>
  <c r="I351" i="2"/>
  <c r="I348" i="2"/>
  <c r="I341" i="2"/>
  <c r="I339" i="2"/>
  <c r="I335" i="2"/>
  <c r="I334" i="2" s="1"/>
  <c r="I332" i="2"/>
  <c r="I331" i="2" s="1"/>
  <c r="I330" i="2" s="1"/>
  <c r="I328" i="2"/>
  <c r="I327" i="2" s="1"/>
  <c r="I324" i="2"/>
  <c r="I322" i="2"/>
  <c r="I315" i="2"/>
  <c r="I314" i="2" s="1"/>
  <c r="I313" i="2" s="1"/>
  <c r="I312" i="2" s="1"/>
  <c r="I310" i="2"/>
  <c r="I309" i="2" s="1"/>
  <c r="I308" i="2" s="1"/>
  <c r="I307" i="2" s="1"/>
  <c r="I302" i="2"/>
  <c r="I298" i="2"/>
  <c r="I296" i="2"/>
  <c r="I289" i="2"/>
  <c r="I287" i="2"/>
  <c r="I285" i="2"/>
  <c r="I283" i="2"/>
  <c r="I280" i="2"/>
  <c r="I279" i="2" s="1"/>
  <c r="I278" i="2" s="1"/>
  <c r="I272" i="2"/>
  <c r="I271" i="2" s="1"/>
  <c r="I267" i="2"/>
  <c r="I266" i="2" s="1"/>
  <c r="I262" i="2"/>
  <c r="I261" i="2" s="1"/>
  <c r="I257" i="2"/>
  <c r="I253" i="2"/>
  <c r="I251" i="2"/>
  <c r="I243" i="2"/>
  <c r="I242" i="2" s="1"/>
  <c r="I240" i="2"/>
  <c r="I238" i="2"/>
  <c r="I236" i="2"/>
  <c r="I234" i="2"/>
  <c r="I231" i="2"/>
  <c r="I229" i="2"/>
  <c r="I227" i="2"/>
  <c r="I224" i="2"/>
  <c r="I219" i="2"/>
  <c r="I218" i="2" s="1"/>
  <c r="I216" i="2"/>
  <c r="I215" i="2" s="1"/>
  <c r="I213" i="2"/>
  <c r="I212" i="2" s="1"/>
  <c r="I200" i="2"/>
  <c r="I198" i="2"/>
  <c r="I196" i="2"/>
  <c r="I194" i="2"/>
  <c r="I191" i="2"/>
  <c r="I189" i="2"/>
  <c r="I187" i="2"/>
  <c r="I185" i="2"/>
  <c r="I183" i="2"/>
  <c r="I181" i="2"/>
  <c r="I178" i="2"/>
  <c r="I173" i="2"/>
  <c r="I172" i="2" s="1"/>
  <c r="I170" i="2"/>
  <c r="I168" i="2"/>
  <c r="I164" i="2"/>
  <c r="I161" i="2"/>
  <c r="I160" i="2" s="1"/>
  <c r="I158" i="2"/>
  <c r="I151" i="2"/>
  <c r="I148" i="2" s="1"/>
  <c r="I147" i="2" s="1"/>
  <c r="I146" i="2" s="1"/>
  <c r="I145" i="2" s="1"/>
  <c r="I144" i="2" s="1"/>
  <c r="I149" i="2"/>
  <c r="I142" i="2"/>
  <c r="I141" i="2" s="1"/>
  <c r="I138" i="2"/>
  <c r="I137" i="2" s="1"/>
  <c r="I136" i="2" s="1"/>
  <c r="I132" i="2"/>
  <c r="I131" i="2" s="1"/>
  <c r="I130" i="2" s="1"/>
  <c r="I129" i="2" s="1"/>
  <c r="I128" i="2" s="1"/>
  <c r="I121" i="2"/>
  <c r="I120" i="2" s="1"/>
  <c r="I116" i="2"/>
  <c r="I115" i="2" s="1"/>
  <c r="I111" i="2"/>
  <c r="I110" i="2" s="1"/>
  <c r="I105" i="2"/>
  <c r="I104" i="2" s="1"/>
  <c r="I102" i="2"/>
  <c r="I101" i="2" s="1"/>
  <c r="I95" i="2"/>
  <c r="I91" i="2"/>
  <c r="I85" i="2"/>
  <c r="I83" i="2"/>
  <c r="I81" i="2"/>
  <c r="I78" i="2"/>
  <c r="I74" i="2"/>
  <c r="I70" i="2"/>
  <c r="I68" i="2"/>
  <c r="I66" i="2"/>
  <c r="I63" i="2"/>
  <c r="I58" i="2"/>
  <c r="I56" i="2"/>
  <c r="I52" i="2"/>
  <c r="I50" i="2"/>
  <c r="I48" i="2"/>
  <c r="I46" i="2"/>
  <c r="I43" i="2"/>
  <c r="I42" i="2" s="1"/>
  <c r="I33" i="2"/>
  <c r="I31" i="2"/>
  <c r="I27" i="2"/>
  <c r="I24" i="2"/>
  <c r="I15" i="2"/>
  <c r="I13" i="2"/>
  <c r="J233" i="2" l="1"/>
  <c r="J73" i="2"/>
  <c r="I73" i="2"/>
  <c r="I233" i="2"/>
  <c r="K231" i="2"/>
  <c r="K227" i="2"/>
  <c r="K236" i="2"/>
  <c r="K234" i="2"/>
  <c r="K224" i="2"/>
  <c r="K238" i="2"/>
  <c r="J465" i="2"/>
  <c r="I12" i="2"/>
  <c r="I11" i="2" s="1"/>
  <c r="I10" i="2" s="1"/>
  <c r="I9" i="2" s="1"/>
  <c r="I8" i="2" s="1"/>
  <c r="I416" i="2"/>
  <c r="J12" i="2"/>
  <c r="J11" i="2" s="1"/>
  <c r="J10" i="2" s="1"/>
  <c r="J9" i="2" s="1"/>
  <c r="J8" i="2" s="1"/>
  <c r="I93" i="2"/>
  <c r="I45" i="2"/>
  <c r="I41" i="2" s="1"/>
  <c r="I80" i="2"/>
  <c r="J80" i="2"/>
  <c r="J72" i="2" s="1"/>
  <c r="J256" i="2"/>
  <c r="I295" i="2"/>
  <c r="I294" i="2" s="1"/>
  <c r="I293" i="2" s="1"/>
  <c r="I292" i="2" s="1"/>
  <c r="I291" i="2" s="1"/>
  <c r="I402" i="2"/>
  <c r="I401" i="2" s="1"/>
  <c r="I26" i="2"/>
  <c r="I23" i="2" s="1"/>
  <c r="I22" i="2" s="1"/>
  <c r="J26" i="2"/>
  <c r="J23" i="2" s="1"/>
  <c r="J22" i="2" s="1"/>
  <c r="J65" i="2"/>
  <c r="J62" i="2" s="1"/>
  <c r="J180" i="2"/>
  <c r="I347" i="2"/>
  <c r="J93" i="2"/>
  <c r="J402" i="2"/>
  <c r="J401" i="2" s="1"/>
  <c r="J347" i="2"/>
  <c r="I65" i="2"/>
  <c r="I62" i="2" s="1"/>
  <c r="I250" i="2"/>
  <c r="I249" i="2" s="1"/>
  <c r="I248" i="2" s="1"/>
  <c r="I277" i="2"/>
  <c r="I276" i="2" s="1"/>
  <c r="I282" i="2"/>
  <c r="J321" i="2"/>
  <c r="J320" i="2" s="1"/>
  <c r="J319" i="2" s="1"/>
  <c r="I260" i="2"/>
  <c r="I259" i="2" s="1"/>
  <c r="I256" i="2"/>
  <c r="J193" i="2"/>
  <c r="I388" i="2"/>
  <c r="I321" i="2"/>
  <c r="I320" i="2" s="1"/>
  <c r="I319" i="2" s="1"/>
  <c r="I359" i="2"/>
  <c r="I358" i="2" s="1"/>
  <c r="J250" i="2"/>
  <c r="J249" i="2" s="1"/>
  <c r="J248" i="2" s="1"/>
  <c r="J45" i="2"/>
  <c r="J41" i="2" s="1"/>
  <c r="J338" i="2"/>
  <c r="J337" i="2" s="1"/>
  <c r="J109" i="2"/>
  <c r="J108" i="2" s="1"/>
  <c r="J107" i="2" s="1"/>
  <c r="I465" i="2"/>
  <c r="I163" i="2"/>
  <c r="I157" i="2" s="1"/>
  <c r="J295" i="2"/>
  <c r="J294" i="2" s="1"/>
  <c r="J293" i="2" s="1"/>
  <c r="J292" i="2" s="1"/>
  <c r="J291" i="2" s="1"/>
  <c r="J359" i="2"/>
  <c r="J358" i="2" s="1"/>
  <c r="I109" i="2"/>
  <c r="I108" i="2" s="1"/>
  <c r="I107" i="2" s="1"/>
  <c r="I226" i="2"/>
  <c r="I180" i="2"/>
  <c r="I193" i="2"/>
  <c r="J226" i="2"/>
  <c r="J260" i="2"/>
  <c r="J259" i="2" s="1"/>
  <c r="J388" i="2"/>
  <c r="J163" i="2"/>
  <c r="J157" i="2" s="1"/>
  <c r="J277" i="2"/>
  <c r="J276" i="2" s="1"/>
  <c r="J416" i="2"/>
  <c r="J282" i="2"/>
  <c r="I338" i="2"/>
  <c r="I337" i="2" s="1"/>
  <c r="I326" i="2" s="1"/>
  <c r="K91" i="2"/>
  <c r="J326" i="2" l="1"/>
  <c r="J306" i="2" s="1"/>
  <c r="I72" i="2"/>
  <c r="I40" i="2" s="1"/>
  <c r="K226" i="2"/>
  <c r="J460" i="2"/>
  <c r="K233" i="2"/>
  <c r="J156" i="2"/>
  <c r="J155" i="2" s="1"/>
  <c r="J21" i="2"/>
  <c r="J20" i="2" s="1"/>
  <c r="I21" i="2"/>
  <c r="I20" i="2" s="1"/>
  <c r="J255" i="2"/>
  <c r="J223" i="2"/>
  <c r="J221" i="2" s="1"/>
  <c r="I156" i="2"/>
  <c r="I155" i="2" s="1"/>
  <c r="I255" i="2"/>
  <c r="J40" i="2"/>
  <c r="I223" i="2"/>
  <c r="I221" i="2" s="1"/>
  <c r="I306" i="2"/>
  <c r="I460" i="2"/>
  <c r="J372" i="2"/>
  <c r="I372" i="2"/>
  <c r="K221" i="2" l="1"/>
  <c r="I39" i="2"/>
  <c r="I38" i="2" s="1"/>
  <c r="I19" i="2" s="1"/>
  <c r="J39" i="2"/>
  <c r="J38" i="2" s="1"/>
  <c r="J19" i="2" s="1"/>
  <c r="I222" i="2"/>
  <c r="K223" i="2"/>
  <c r="J222" i="2"/>
  <c r="K222" i="2" l="1"/>
  <c r="K161" i="2"/>
  <c r="K160" i="2" s="1"/>
  <c r="K191" i="2" l="1"/>
  <c r="K361" i="2"/>
  <c r="K360" i="2" s="1"/>
  <c r="K102" i="2" l="1"/>
  <c r="K101" i="2" s="1"/>
  <c r="K439" i="2" l="1"/>
  <c r="K438" i="2" s="1"/>
  <c r="K219" i="2" l="1"/>
  <c r="K218" i="2" s="1"/>
  <c r="K78" i="2" l="1"/>
  <c r="K412" i="2" l="1"/>
  <c r="K411" i="2" s="1"/>
  <c r="K477" i="2"/>
  <c r="K476" i="2" s="1"/>
  <c r="I437" i="2" l="1"/>
  <c r="I436" i="2" s="1"/>
  <c r="J437" i="2"/>
  <c r="J436" i="2" s="1"/>
  <c r="K434" i="2" l="1"/>
  <c r="K433" i="2" s="1"/>
  <c r="K437" i="2" l="1"/>
  <c r="K436" i="2" s="1"/>
  <c r="K43" i="2"/>
  <c r="K42" i="2" s="1"/>
  <c r="K95" i="2" l="1"/>
  <c r="K94" i="2" s="1"/>
  <c r="K93" i="2" s="1"/>
  <c r="K173" i="2" l="1"/>
  <c r="K172" i="2" s="1"/>
  <c r="K216" i="2"/>
  <c r="K215" i="2" s="1"/>
  <c r="I432" i="2" l="1"/>
  <c r="I431" i="2" s="1"/>
  <c r="I426" i="2" s="1"/>
  <c r="K111" i="2"/>
  <c r="K110" i="2" s="1"/>
  <c r="K315" i="2"/>
  <c r="K314" i="2" s="1"/>
  <c r="K313" i="2" s="1"/>
  <c r="K312" i="2" s="1"/>
  <c r="K132" i="2"/>
  <c r="K131" i="2" s="1"/>
  <c r="K130" i="2" s="1"/>
  <c r="K129" i="2" s="1"/>
  <c r="K128" i="2" s="1"/>
  <c r="K267" i="2"/>
  <c r="K266" i="2" s="1"/>
  <c r="K272" i="2"/>
  <c r="K271" i="2" s="1"/>
  <c r="K15" i="2"/>
  <c r="K328" i="2"/>
  <c r="K327" i="2" s="1"/>
  <c r="K310" i="2"/>
  <c r="K309" i="2" s="1"/>
  <c r="K308" i="2" s="1"/>
  <c r="K307" i="2" s="1"/>
  <c r="K461" i="2"/>
  <c r="K322" i="2"/>
  <c r="K404" i="2"/>
  <c r="K403" i="2" s="1"/>
  <c r="K332" i="2"/>
  <c r="K331" i="2" s="1"/>
  <c r="K330" i="2" s="1"/>
  <c r="K324" i="2"/>
  <c r="K24" i="2"/>
  <c r="K164" i="2"/>
  <c r="K187" i="2"/>
  <c r="K283" i="2"/>
  <c r="K13" i="2"/>
  <c r="K83" i="2"/>
  <c r="K149" i="2"/>
  <c r="K194" i="2"/>
  <c r="K251" i="2"/>
  <c r="K287" i="2"/>
  <c r="K70" i="2"/>
  <c r="K183" i="2"/>
  <c r="K52" i="2"/>
  <c r="K166" i="2"/>
  <c r="K56" i="2"/>
  <c r="K168" i="2"/>
  <c r="K58" i="2"/>
  <c r="K170" i="2"/>
  <c r="K285" i="2"/>
  <c r="K63" i="2"/>
  <c r="K151" i="2"/>
  <c r="K196" i="2"/>
  <c r="K253" i="2"/>
  <c r="K289" i="2"/>
  <c r="K229" i="2"/>
  <c r="K27" i="2"/>
  <c r="K138" i="2"/>
  <c r="K137" i="2" s="1"/>
  <c r="K136" i="2" s="1"/>
  <c r="K31" i="2"/>
  <c r="K142" i="2"/>
  <c r="K141" i="2" s="1"/>
  <c r="K240" i="2"/>
  <c r="K243" i="2"/>
  <c r="K242" i="2" s="1"/>
  <c r="K46" i="2"/>
  <c r="K158" i="2"/>
  <c r="K50" i="2"/>
  <c r="K74" i="2"/>
  <c r="K73" i="2" s="1"/>
  <c r="K185" i="2"/>
  <c r="K280" i="2"/>
  <c r="K279" i="2" s="1"/>
  <c r="K278" i="2" s="1"/>
  <c r="K213" i="2"/>
  <c r="K212" i="2" s="1"/>
  <c r="K81" i="2"/>
  <c r="K189" i="2"/>
  <c r="K85" i="2"/>
  <c r="K66" i="2"/>
  <c r="K178" i="2"/>
  <c r="K198" i="2"/>
  <c r="K257" i="2"/>
  <c r="K256" i="2" s="1"/>
  <c r="K296" i="2"/>
  <c r="K48" i="2"/>
  <c r="K68" i="2"/>
  <c r="K105" i="2"/>
  <c r="K104" i="2" s="1"/>
  <c r="K181" i="2"/>
  <c r="K200" i="2"/>
  <c r="K298" i="2"/>
  <c r="K402" i="2" l="1"/>
  <c r="K401" i="2" s="1"/>
  <c r="K45" i="2"/>
  <c r="K41" i="2" s="1"/>
  <c r="J432" i="2"/>
  <c r="J431" i="2" s="1"/>
  <c r="J426" i="2" s="1"/>
  <c r="K432" i="2"/>
  <c r="J475" i="2"/>
  <c r="J459" i="2" s="1"/>
  <c r="I475" i="2"/>
  <c r="I459" i="2" s="1"/>
  <c r="K140" i="2"/>
  <c r="J140" i="2"/>
  <c r="J127" i="2" s="1"/>
  <c r="J126" i="2" s="1"/>
  <c r="I140" i="2"/>
  <c r="I127" i="2" s="1"/>
  <c r="I126" i="2" s="1"/>
  <c r="I410" i="2"/>
  <c r="I396" i="2" s="1"/>
  <c r="J410" i="2"/>
  <c r="J396" i="2" s="1"/>
  <c r="J202" i="2"/>
  <c r="J177" i="2" s="1"/>
  <c r="K193" i="2"/>
  <c r="K163" i="2"/>
  <c r="K157" i="2" s="1"/>
  <c r="K180" i="2"/>
  <c r="K65" i="2"/>
  <c r="K62" i="2" s="1"/>
  <c r="K26" i="2"/>
  <c r="K148" i="2"/>
  <c r="K147" i="2" s="1"/>
  <c r="K12" i="2"/>
  <c r="K11" i="2" s="1"/>
  <c r="K10" i="2" s="1"/>
  <c r="K9" i="2" s="1"/>
  <c r="K8" i="2" s="1"/>
  <c r="K282" i="2"/>
  <c r="K348" i="2"/>
  <c r="K351" i="2"/>
  <c r="K424" i="2"/>
  <c r="K423" i="2" s="1"/>
  <c r="K422" i="2" s="1"/>
  <c r="K33" i="2"/>
  <c r="K466" i="2"/>
  <c r="K356" i="2"/>
  <c r="K355" i="2" s="1"/>
  <c r="K475" i="2"/>
  <c r="K335" i="2"/>
  <c r="K334" i="2" s="1"/>
  <c r="K386" i="2"/>
  <c r="K385" i="2" s="1"/>
  <c r="K384" i="2" s="1"/>
  <c r="K383" i="2" s="1"/>
  <c r="K341" i="2"/>
  <c r="K482" i="2"/>
  <c r="K277" i="2"/>
  <c r="K376" i="2"/>
  <c r="K375" i="2" s="1"/>
  <c r="K374" i="2" s="1"/>
  <c r="K373" i="2" s="1"/>
  <c r="K339" i="2"/>
  <c r="K250" i="2"/>
  <c r="K249" i="2" s="1"/>
  <c r="K248" i="2" s="1"/>
  <c r="K457" i="2"/>
  <c r="K456" i="2" s="1"/>
  <c r="K455" i="2" s="1"/>
  <c r="K394" i="2"/>
  <c r="K393" i="2" s="1"/>
  <c r="K392" i="2" s="1"/>
  <c r="K453" i="2"/>
  <c r="K452" i="2" s="1"/>
  <c r="K451" i="2" s="1"/>
  <c r="K429" i="2"/>
  <c r="K428" i="2" s="1"/>
  <c r="K427" i="2" s="1"/>
  <c r="K420" i="2"/>
  <c r="K419" i="2" s="1"/>
  <c r="K418" i="2" s="1"/>
  <c r="K417" i="2" s="1"/>
  <c r="K321" i="2"/>
  <c r="K320" i="2" s="1"/>
  <c r="K319" i="2" s="1"/>
  <c r="K381" i="2"/>
  <c r="K380" i="2" s="1"/>
  <c r="K379" i="2" s="1"/>
  <c r="K378" i="2" s="1"/>
  <c r="K445" i="2"/>
  <c r="K444" i="2" s="1"/>
  <c r="K441" i="2" s="1"/>
  <c r="K302" i="2"/>
  <c r="K295" i="2" s="1"/>
  <c r="K294" i="2" s="1"/>
  <c r="K293" i="2" s="1"/>
  <c r="K292" i="2" s="1"/>
  <c r="K291" i="2" s="1"/>
  <c r="K390" i="2"/>
  <c r="K389" i="2" s="1"/>
  <c r="K399" i="2"/>
  <c r="K398" i="2" s="1"/>
  <c r="K397" i="2" s="1"/>
  <c r="K80" i="2"/>
  <c r="K72" i="2" s="1"/>
  <c r="K468" i="2"/>
  <c r="K262" i="2"/>
  <c r="K261" i="2" s="1"/>
  <c r="K260" i="2" s="1"/>
  <c r="K259" i="2" s="1"/>
  <c r="K255" i="2" s="1"/>
  <c r="K448" i="2" l="1"/>
  <c r="K447" i="2" s="1"/>
  <c r="K338" i="2"/>
  <c r="K146" i="2"/>
  <c r="K145" i="2" s="1"/>
  <c r="K144" i="2" s="1"/>
  <c r="O147" i="2"/>
  <c r="I305" i="2"/>
  <c r="J305" i="2"/>
  <c r="J176" i="2"/>
  <c r="J175" i="2" s="1"/>
  <c r="J154" i="2" s="1"/>
  <c r="J153" i="2" s="1"/>
  <c r="K276" i="2"/>
  <c r="K359" i="2"/>
  <c r="K358" i="2" s="1"/>
  <c r="K481" i="2"/>
  <c r="K480" i="2" s="1"/>
  <c r="K479" i="2" s="1"/>
  <c r="K40" i="2"/>
  <c r="K39" i="2" s="1"/>
  <c r="I202" i="2"/>
  <c r="I177" i="2" s="1"/>
  <c r="K202" i="2"/>
  <c r="K177" i="2" s="1"/>
  <c r="K347" i="2"/>
  <c r="K410" i="2"/>
  <c r="K396" i="2" s="1"/>
  <c r="K127" i="2"/>
  <c r="K23" i="2"/>
  <c r="K22" i="2" s="1"/>
  <c r="K21" i="2" s="1"/>
  <c r="K416" i="2"/>
  <c r="K337" i="2"/>
  <c r="K388" i="2"/>
  <c r="K372" i="2" s="1"/>
  <c r="K465" i="2"/>
  <c r="K431" i="2"/>
  <c r="O146" i="2" l="1"/>
  <c r="O145" i="2" s="1"/>
  <c r="O144" i="2" s="1"/>
  <c r="O126" i="2" s="1"/>
  <c r="O484" i="2" s="1"/>
  <c r="S147" i="2"/>
  <c r="S146" i="2" s="1"/>
  <c r="S145" i="2" s="1"/>
  <c r="S144" i="2" s="1"/>
  <c r="S126" i="2" s="1"/>
  <c r="S484" i="2" s="1"/>
  <c r="K426" i="2"/>
  <c r="K126" i="2"/>
  <c r="J484" i="2"/>
  <c r="K326" i="2"/>
  <c r="I176" i="2"/>
  <c r="K156" i="2"/>
  <c r="K155" i="2" s="1"/>
  <c r="K460" i="2"/>
  <c r="K459" i="2" s="1"/>
  <c r="I175" i="2" l="1"/>
  <c r="K176" i="2"/>
  <c r="K175" i="2" s="1"/>
  <c r="K154" i="2" s="1"/>
  <c r="K153" i="2" s="1"/>
  <c r="K20" i="2"/>
  <c r="K306" i="2"/>
  <c r="K305" i="2" s="1"/>
  <c r="I154" i="2" l="1"/>
  <c r="K121" i="2"/>
  <c r="K120" i="2" s="1"/>
  <c r="K116" i="2"/>
  <c r="K115" i="2" s="1"/>
  <c r="B253" i="2"/>
  <c r="C253" i="2"/>
  <c r="D253" i="2"/>
  <c r="E253" i="2"/>
  <c r="F253" i="2"/>
  <c r="B254" i="2"/>
  <c r="C254" i="2"/>
  <c r="D254" i="2"/>
  <c r="E254" i="2"/>
  <c r="F254" i="2"/>
  <c r="G254" i="2"/>
  <c r="I153" i="2" l="1"/>
  <c r="I484" i="2" s="1"/>
  <c r="K109" i="2"/>
  <c r="K108" i="2" s="1"/>
  <c r="K107" i="2" s="1"/>
  <c r="K38" i="2" s="1"/>
  <c r="K19" i="2" l="1"/>
  <c r="K484" i="2" s="1"/>
</calcChain>
</file>

<file path=xl/sharedStrings.xml><?xml version="1.0" encoding="utf-8"?>
<sst xmlns="http://schemas.openxmlformats.org/spreadsheetml/2006/main" count="2127" uniqueCount="468">
  <si>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</si>
  <si>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</si>
  <si>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</si>
  <si>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</si>
  <si>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</si>
  <si>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</si>
  <si>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</si>
  <si>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</si>
  <si>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</si>
  <si>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</si>
  <si>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</si>
  <si>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</si>
  <si>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</si>
  <si>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</si>
  <si>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</si>
  <si>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</si>
  <si>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</si>
  <si>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</si>
  <si>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</si>
  <si>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</si>
  <si>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</si>
  <si>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</si>
  <si>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</si>
  <si>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</si>
  <si>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</si>
  <si>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</si>
  <si>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</si>
  <si>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</si>
  <si>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</si>
  <si>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</si>
  <si>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</si>
  <si>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</si>
  <si>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</si>
  <si>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</si>
  <si>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</si>
  <si>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</si>
  <si>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</si>
  <si>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</si>
  <si>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</si>
  <si>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</si>
  <si>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</si>
  <si>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</si>
  <si>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</si>
  <si>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</si>
  <si>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</si>
  <si>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</si>
  <si>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</si>
  <si>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</si>
  <si>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</si>
  <si>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</si>
  <si>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</si>
  <si>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</si>
  <si>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</si>
  <si>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</si>
  <si>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</si>
  <si>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</si>
  <si>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</si>
  <si>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</si>
  <si>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</si>
  <si>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</si>
  <si>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</si>
  <si>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</si>
  <si>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</si>
  <si>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</si>
  <si>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</si>
  <si>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</si>
  <si>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</si>
  <si>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</si>
  <si>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</si>
  <si>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</si>
  <si>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</si>
  <si>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</si>
  <si>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</si>
  <si>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</si>
  <si>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</si>
  <si>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</si>
  <si>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</si>
  <si>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</si>
  <si>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</si>
  <si>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</si>
  <si>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</si>
  <si>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</si>
  <si>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</si>
  <si>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</si>
  <si>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</si>
  <si>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</si>
  <si>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</si>
  <si>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</si>
  <si>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</si>
  <si>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</si>
  <si>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</si>
  <si>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</si>
  <si>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</si>
  <si>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</si>
  <si>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</si>
  <si>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</si>
  <si>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</si>
  <si>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</si>
  <si>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</si>
  <si>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</si>
  <si>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</si>
  <si>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</si>
  <si>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</si>
  <si>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</si>
  <si>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</si>
  <si>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</si>
  <si>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</si>
  <si>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</si>
  <si>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</si>
  <si>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</si>
  <si>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</si>
  <si>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</si>
  <si>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</si>
  <si>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</si>
  <si>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</si>
  <si>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</si>
  <si>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</si>
  <si>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</si>
  <si>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</si>
  <si>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</si>
  <si>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</si>
  <si>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</si>
  <si>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</si>
  <si>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</si>
  <si>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</si>
  <si>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</si>
  <si>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</si>
  <si>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</si>
  <si>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</si>
  <si>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</si>
  <si>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</si>
  <si>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библиотечного дела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</si>
  <si>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</si>
  <si>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</si>
  <si>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</si>
  <si>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</si>
  <si>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</si>
  <si>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</si>
  <si>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</si>
  <si>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</si>
  <si>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</si>
  <si>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</si>
  <si>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</si>
  <si>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</si>
  <si>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</si>
  <si>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</si>
  <si>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</si>
  <si>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</si>
  <si>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</si>
  <si>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</si>
  <si>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</si>
  <si>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</si>
  <si>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</si>
  <si>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</si>
  <si>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</si>
  <si>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63 2 03 00600</t>
  </si>
  <si>
    <t>63 3 00 00000</t>
  </si>
  <si>
    <t>63 3 02 00000</t>
  </si>
  <si>
    <t>63 3 02 00010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</si>
  <si>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</si>
  <si>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</si>
  <si>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</si>
  <si>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</si>
  <si>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</si>
  <si>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</si>
  <si>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</si>
  <si>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</si>
  <si>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</si>
  <si>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</si>
  <si>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</si>
  <si>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</si>
  <si>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</si>
  <si>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</si>
  <si>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</si>
  <si>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</si>
  <si>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</si>
  <si>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</si>
  <si>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</si>
  <si>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</si>
  <si>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</si>
  <si>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</si>
  <si>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</si>
  <si>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</si>
  <si>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</si>
  <si>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</si>
  <si>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</si>
  <si>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</si>
  <si>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</si>
  <si>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</si>
  <si>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</si>
  <si>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</si>
  <si>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</si>
  <si>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</si>
  <si>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</si>
  <si>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</si>
  <si>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</si>
  <si>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</si>
  <si>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</si>
  <si>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</si>
  <si>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</si>
  <si>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</si>
  <si>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</si>
  <si>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</si>
  <si>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</si>
  <si>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</si>
  <si>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</si>
  <si>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</si>
  <si>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</si>
  <si>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</si>
  <si>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</si>
  <si>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</si>
  <si>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</si>
  <si>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</si>
  <si>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</si>
  <si>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</si>
  <si>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</si>
  <si>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</si>
  <si>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</si>
  <si>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6Д 0 00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</si>
  <si>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</si>
  <si>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</si>
  <si>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</si>
  <si>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</si>
  <si>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</si>
  <si>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</si>
  <si>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</si>
  <si>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</si>
  <si>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</si>
  <si>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</si>
  <si>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</si>
  <si>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</si>
  <si>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</si>
  <si>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</si>
  <si>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</si>
  <si>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</si>
  <si>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</si>
  <si>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</si>
  <si>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</si>
  <si>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</si>
  <si>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</si>
  <si>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</si>
  <si>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</si>
  <si>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</si>
  <si>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</si>
  <si>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</si>
  <si>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</si>
  <si>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</si>
  <si>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</si>
  <si>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</si>
  <si>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</si>
  <si>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</si>
  <si>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</si>
  <si>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</si>
  <si>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</si>
  <si>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</si>
  <si>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</si>
  <si>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</si>
  <si>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</si>
  <si>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</si>
  <si>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</si>
  <si>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</si>
  <si>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</si>
  <si>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</si>
  <si>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</si>
  <si>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</si>
  <si>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</si>
  <si>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</si>
  <si>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</si>
  <si>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</si>
  <si>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</si>
  <si>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</si>
  <si>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</si>
  <si>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</si>
  <si>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</si>
  <si>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</si>
  <si>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</si>
  <si>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</si>
  <si>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</si>
  <si>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</si>
  <si>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</si>
  <si>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</si>
  <si>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</si>
  <si>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</si>
  <si>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</si>
  <si>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</si>
  <si>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</si>
  <si>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</si>
  <si>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</si>
  <si>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</si>
  <si>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</si>
  <si>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</si>
  <si>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</si>
  <si>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</si>
  <si>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</si>
  <si>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</si>
  <si>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</si>
  <si>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>62 3 04 00000</t>
  </si>
  <si>
    <t>62 3 04 00010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</si>
  <si>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</si>
  <si>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</si>
  <si>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</si>
  <si>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</si>
  <si>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</si>
  <si>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</si>
  <si>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</si>
  <si>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</si>
  <si>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</si>
  <si>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</si>
  <si>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63 1 02 00000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</si>
  <si>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</si>
  <si>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Доп. клас- сиф.</t>
  </si>
  <si>
    <t>62 2 06 00000</t>
  </si>
  <si>
    <t>62 3 03 00000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</si>
  <si>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</si>
  <si>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</si>
  <si>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Жилищное хозяйство</t>
  </si>
  <si>
    <t>Ведомственная целевая программа "Регулирование имущественных отношений" на 2014-2020 годы на территории МО "Гиагинский район""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</si>
  <si>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</si>
  <si>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</si>
  <si>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</si>
  <si>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</si>
  <si>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</si>
  <si>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</si>
  <si>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</si>
  <si>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</si>
  <si>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6С 0 00 00000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</si>
  <si>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</si>
  <si>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</si>
  <si>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</si>
  <si>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</si>
  <si>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</si>
  <si>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Дотации на выравнивание бюджетной обеспеченности сельских поселений за счет средств бюджета республики Адыгея</t>
  </si>
  <si>
    <t>Мероприятия по созданию комфортных условий для деятельности и отдыха жителей района</t>
  </si>
  <si>
    <t>63 1 08 00000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</si>
  <si>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</si>
  <si>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</si>
  <si>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</si>
  <si>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63 5 05 00000</t>
  </si>
  <si>
    <t>Дополнительное образование детей</t>
  </si>
  <si>
    <t>6Ц 0 01 00000</t>
  </si>
  <si>
    <t>6Ф 4 00 00000</t>
  </si>
  <si>
    <t>Мероприятие по укреплению материально-технической базы</t>
  </si>
  <si>
    <t>71 0 00 61060</t>
  </si>
  <si>
    <t>Благоустройство</t>
  </si>
  <si>
    <t>6Ф 1 01 L4970</t>
  </si>
  <si>
    <t>Массовый спорт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</si>
  <si>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</si>
  <si>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</si>
  <si>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</si>
  <si>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</si>
  <si>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</si>
  <si>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</si>
  <si>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</si>
  <si>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</si>
  <si>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</si>
  <si>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</si>
  <si>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</si>
  <si>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</si>
  <si>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</si>
  <si>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</si>
  <si>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Подпрограмма "Ремонт жилья ветеранов Великой отечественной войны 1941-1945 годов"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</si>
  <si>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</si>
  <si>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</si>
  <si>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</si>
  <si>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</si>
  <si>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</si>
  <si>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</si>
  <si>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</si>
  <si>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</si>
  <si>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</si>
  <si>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</si>
  <si>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</si>
  <si>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</si>
  <si>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63 4 00 00000</t>
  </si>
  <si>
    <t xml:space="preserve">63 4 01 00600 </t>
  </si>
  <si>
    <t>63 4 01 00600</t>
  </si>
  <si>
    <t>Подпрограмма "Сохранение и развитие театрального дела"</t>
  </si>
  <si>
    <t>63 4 02 69010</t>
  </si>
  <si>
    <t>63 4 01 S0550</t>
  </si>
  <si>
    <t>63 1 02 00010</t>
  </si>
  <si>
    <t>71 0 F2 55550</t>
  </si>
  <si>
    <t>63 3 02 00070</t>
  </si>
  <si>
    <t>6П 0 04 00000</t>
  </si>
  <si>
    <t>Проведение благотворительных марафонов</t>
  </si>
  <si>
    <t>Е Деркачева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</si>
  <si>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</si>
  <si>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6И 1 01 00000</t>
  </si>
  <si>
    <t>6И 1 00 00000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</si>
  <si>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</si>
  <si>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62 2 03 00080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</si>
  <si>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</si>
  <si>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</si>
  <si>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Ведомственная структура расходов бюджета муниципального образования "Гиагинский район" на 2020 год</t>
  </si>
  <si>
    <t>Бюджет МО "Гиагинский район"</t>
  </si>
  <si>
    <t>Бюджет РА</t>
  </si>
  <si>
    <t xml:space="preserve">Сумма на 2020год </t>
  </si>
  <si>
    <t>63 1 A1 55192</t>
  </si>
  <si>
    <t>71 0 00 60360</t>
  </si>
  <si>
    <t>Обустройство и восстановление воинских захоронений, находящихся в муниципальной собственности</t>
  </si>
  <si>
    <t>63 3 05 L5195</t>
  </si>
  <si>
    <t>63 1 11 L5192</t>
  </si>
  <si>
    <t>Поддержка отрасли культуры (муниципальная поддержка лучших сельских учреждений культуры)</t>
  </si>
  <si>
    <t>63 3 06 L5191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</si>
  <si>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</si>
  <si>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</si>
  <si>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01 00000</t>
  </si>
  <si>
    <t>6И 2 00 00000</t>
  </si>
  <si>
    <t>6И 3 01 00000</t>
  </si>
  <si>
    <t>6И 3 01 00500</t>
  </si>
  <si>
    <t>6И 3 00 00000</t>
  </si>
  <si>
    <t>Подпрограмма "Обеспечение деятельности МКУ ЕДДС МО "Гиагинский район"</t>
  </si>
  <si>
    <t>62 2 E2 50970</t>
  </si>
  <si>
    <t xml:space="preserve">Развитие казачьей культуры </t>
  </si>
  <si>
    <t>63 3 11 L5192</t>
  </si>
  <si>
    <t>Государственная поддержка отрасли культуры (строительство (реконструкция) и (или) капитальный ремонт культурно-досуговых учреждений в сельской местности)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</si>
  <si>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</si>
  <si>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Муниципальная программа МО "Гиагинский район" "Социальная помощь ветеранам Великой Отечественной войны 1941-1945 годов"</t>
  </si>
  <si>
    <t>6Г 0 Р5 90002</t>
  </si>
  <si>
    <t>Муниципальная программа МО "Гиагинский район"  "Развитие сельского хозяйства и комплексного развития сельских территорий"</t>
  </si>
  <si>
    <t>6Д 2 00 00000</t>
  </si>
  <si>
    <t>Обеспечение комплексного развития сельских территорий (развитие газификации на сельских территориях)</t>
  </si>
  <si>
    <t>6Д 2 01 L5671</t>
  </si>
  <si>
    <t>6Д 2 02 L5670</t>
  </si>
  <si>
    <t>Реализация федеральной целевой программы "Развитие физической культуры и спорта в Российской Федерации на 2016 - 2020 годы" (Строительство физкультурно-оздоровительного комплекса )</t>
  </si>
  <si>
    <t>Реализация мероприятий по формированию современной городской среды</t>
  </si>
  <si>
    <t>6Д 1 01 00000</t>
  </si>
  <si>
    <t>6Д 2 03 L5761</t>
  </si>
  <si>
    <t>6Д 1 00 00000</t>
  </si>
  <si>
    <t>Подпрограмма  "Развитие сельского хозяйства"</t>
  </si>
  <si>
    <t>Подпрограмма "Комплексное развитие сельских территорий Гиагинского района"</t>
  </si>
  <si>
    <t>Подпрограмма "Развитие сельского хозяйства и комплексное развитие сельских территорий Гиагинского района"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</si>
  <si>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</si>
  <si>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 мероприятий по профилактике терроризма и экстремизма</t>
  </si>
  <si>
    <t>Реализация  мероприятий по защите населения и территории от чрезвычайных ситуаций природного и техногенного характера</t>
  </si>
  <si>
    <t>Благоустройство общеобразовательных организаций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</si>
  <si>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</si>
  <si>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</si>
  <si>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Мероприятия по совершенствованию системы организации дорожного движения</t>
  </si>
  <si>
    <t>Реализация проектов комплексного развития муниципального образования (сельского поселения, сельских населенных пунктов (агломераций))</t>
  </si>
  <si>
    <t>Сохранение и развитие театрального дела</t>
  </si>
  <si>
    <t>63 4 01 00000</t>
  </si>
  <si>
    <t>Осуществление государственных полномочий Республики Адыгея по формированию, организации деятельности административных комиссий и составлению протоколов об административных правонарушениях</t>
  </si>
  <si>
    <t>Обеспечение деятельности Единой дежурно-диспетчерской службы</t>
  </si>
  <si>
    <t>Ведомственная целевая программа "Регулирование имущественных отношений" годы на территории МО "Гиагинский район"</t>
  </si>
  <si>
    <t>72 0 08 00310</t>
  </si>
  <si>
    <t>Содержание объектов специального назначения за счет средств бюджета МО Гиагинский район"</t>
  </si>
  <si>
    <t>62 2 09 60220</t>
  </si>
  <si>
    <t>Приложение № 13                                                                                                     к  решению Совета народных депутатов                                                                                   МО "Гиагинский район"                                                                                     от " 18 "  декабря 2019 года № 286</t>
  </si>
  <si>
    <t>71 0 00 L2991</t>
  </si>
  <si>
    <t>увеличение  (налоговые и неналоговые доходы)</t>
  </si>
  <si>
    <t>перемещение ( уточнение)</t>
  </si>
  <si>
    <t>безвозмезные</t>
  </si>
  <si>
    <t>6Я 0 01 00500</t>
  </si>
  <si>
    <t>Строительство объектов муниципальной собственности</t>
  </si>
  <si>
    <t>6Д 2 02 L5760</t>
  </si>
  <si>
    <t>62 2 06 00010</t>
  </si>
  <si>
    <t>6С 0 01 00000</t>
  </si>
  <si>
    <t>Проведение ремонта в жилых домах ветеранов ВОВ</t>
  </si>
  <si>
    <t>63 3 02 00040</t>
  </si>
  <si>
    <t>Мероприятия по укреплению пожарной безопасности библиотек</t>
  </si>
  <si>
    <t>перемещение                   ( уточнение)</t>
  </si>
  <si>
    <t>62 2 10 53030</t>
  </si>
  <si>
    <t>63 5 03 L3060</t>
  </si>
  <si>
    <t>63 1 06 00000</t>
  </si>
  <si>
    <t>Благоустройство территории учреждений культуры</t>
  </si>
  <si>
    <t>Реализация мероприятий по модернизации региональных и муниципальных детских школ искусств по видам искусств.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</si>
  <si>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</si>
  <si>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Приложение № 10                                                                                                    к  решению Совета народных депутатов                                                                                   МО "Гиагинский район"                                                                                     от "18"  июня 2020 года №334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</si>
</sst>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#,##0.000000"/>
  </numFmts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11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165" fontId="2" fillId="0" borderId="3" xfId="0" applyNumberFormat="1" applyFont="1" applyFill="1" applyBorder="1" applyAlignment="1">
      <alignment horizontal="righ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165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5" fontId="1" fillId="0" borderId="0" xfId="0" applyNumberFormat="1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right" vertical="top" wrapText="1"/>
    </xf>
    <xf numFmtId="164" fontId="2" fillId="0" borderId="11" xfId="0" applyNumberFormat="1" applyFont="1" applyFill="1" applyBorder="1" applyAlignment="1">
      <alignment vertical="top" wrapText="1"/>
    </xf>
    <xf numFmtId="165" fontId="2" fillId="0" borderId="11" xfId="0" applyNumberFormat="1" applyFont="1" applyFill="1" applyBorder="1" applyAlignment="1">
      <alignment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6" fontId="1" fillId="0" borderId="3" xfId="0" applyNumberFormat="1" applyFont="1" applyFill="1" applyBorder="1" applyAlignment="1">
      <alignment horizontal="right" vertical="top" wrapText="1"/>
    </xf>
    <xf numFmtId="166" fontId="1" fillId="0" borderId="3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6" fontId="1" fillId="0" borderId="18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vertical="top" wrapText="1"/>
    </xf>
    <xf numFmtId="166" fontId="2" fillId="0" borderId="6" xfId="0" applyNumberFormat="1" applyFont="1" applyFill="1" applyBorder="1" applyAlignment="1">
      <alignment vertical="top" wrapText="1"/>
    </xf>
    <xf numFmtId="166" fontId="2" fillId="0" borderId="19" xfId="0" applyNumberFormat="1" applyFont="1" applyFill="1" applyBorder="1" applyAlignment="1">
      <alignment horizontal="right" vertical="top" wrapText="1"/>
    </xf>
    <xf numFmtId="166" fontId="1" fillId="0" borderId="20" xfId="0" applyNumberFormat="1" applyFont="1" applyFill="1" applyBorder="1" applyAlignment="1">
      <alignment horizontal="right" vertical="top" wrapText="1"/>
    </xf>
    <xf numFmtId="166" fontId="1" fillId="0" borderId="20" xfId="0" applyNumberFormat="1" applyFont="1" applyFill="1" applyBorder="1" applyAlignment="1">
      <alignment vertical="top" wrapText="1"/>
    </xf>
    <xf numFmtId="166" fontId="2" fillId="0" borderId="20" xfId="0" applyNumberFormat="1" applyFont="1" applyFill="1" applyBorder="1" applyAlignment="1">
      <alignment horizontal="right" vertical="top" wrapText="1"/>
    </xf>
    <xf numFmtId="166" fontId="3" fillId="0" borderId="20" xfId="0" applyNumberFormat="1" applyFont="1" applyFill="1" applyBorder="1" applyAlignment="1">
      <alignment vertical="top" wrapText="1"/>
    </xf>
    <xf numFmtId="166" fontId="1" fillId="0" borderId="21" xfId="0" applyNumberFormat="1" applyFont="1" applyFill="1" applyBorder="1" applyAlignment="1">
      <alignment vertical="top" wrapText="1"/>
    </xf>
    <xf numFmtId="166" fontId="3" fillId="0" borderId="20" xfId="0" applyNumberFormat="1" applyFont="1" applyFill="1" applyBorder="1" applyAlignment="1">
      <alignment horizontal="right" vertical="top" wrapText="1"/>
    </xf>
    <xf numFmtId="166" fontId="4" fillId="0" borderId="20" xfId="0" applyNumberFormat="1" applyFont="1" applyFill="1" applyBorder="1" applyAlignment="1">
      <alignment horizontal="right" vertical="top" wrapText="1"/>
    </xf>
    <xf numFmtId="166" fontId="4" fillId="0" borderId="19" xfId="0" applyNumberFormat="1" applyFont="1" applyFill="1" applyBorder="1" applyAlignment="1">
      <alignment horizontal="right"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center" vertical="top" wrapText="1"/>
    </xf>
    <xf numFmtId="49" fontId="1" fillId="0" borderId="23" xfId="0" applyNumberFormat="1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164" fontId="1" fillId="0" borderId="5" xfId="0" applyNumberFormat="1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vertical="top" wrapText="1"/>
    </xf>
    <xf numFmtId="166" fontId="1" fillId="0" borderId="24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166" fontId="1" fillId="0" borderId="25" xfId="0" applyNumberFormat="1" applyFont="1" applyFill="1" applyBorder="1" applyAlignment="1">
      <alignment vertical="top" wrapText="1"/>
    </xf>
    <xf numFmtId="167" fontId="1" fillId="0" borderId="1" xfId="0" applyNumberFormat="1" applyFont="1" applyFill="1" applyBorder="1" applyAlignment="1">
      <alignment vertical="top" wrapText="1"/>
    </xf>
    <xf numFmtId="166" fontId="4" fillId="0" borderId="3" xfId="0" applyNumberFormat="1" applyFont="1" applyFill="1" applyBorder="1" applyAlignment="1">
      <alignment vertical="top" wrapText="1"/>
    </xf>
    <xf numFmtId="166" fontId="3" fillId="0" borderId="3" xfId="0" applyNumberFormat="1" applyFont="1" applyFill="1" applyBorder="1" applyAlignment="1">
      <alignment vertical="top" wrapText="1"/>
    </xf>
    <xf numFmtId="167" fontId="1" fillId="0" borderId="3" xfId="0" applyNumberFormat="1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center" vertical="top" wrapText="1"/>
    </xf>
    <xf numFmtId="49" fontId="1" fillId="0" borderId="27" xfId="0" applyNumberFormat="1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right" vertical="top" wrapText="1"/>
    </xf>
    <xf numFmtId="166" fontId="1" fillId="0" borderId="28" xfId="0" applyNumberFormat="1" applyFont="1" applyFill="1" applyBorder="1" applyAlignment="1">
      <alignment vertical="top" wrapText="1"/>
    </xf>
    <xf numFmtId="166" fontId="1" fillId="0" borderId="4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5" fontId="1" fillId="2" borderId="3" xfId="0" applyNumberFormat="1" applyFont="1" applyFill="1" applyBorder="1" applyAlignment="1">
      <alignment horizontal="right" vertical="top" wrapText="1"/>
    </xf>
    <xf numFmtId="166" fontId="3" fillId="2" borderId="20" xfId="0" applyNumberFormat="1" applyFont="1" applyFill="1" applyBorder="1" applyAlignment="1">
      <alignment horizontal="right" vertical="top" wrapText="1"/>
    </xf>
    <xf numFmtId="166" fontId="1" fillId="2" borderId="1" xfId="0" applyNumberFormat="1" applyFont="1" applyFill="1" applyBorder="1" applyAlignment="1">
      <alignment vertical="top" wrapText="1"/>
    </xf>
    <xf numFmtId="166" fontId="1" fillId="2" borderId="3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8;&#1054;&#1063;&#1053;&#1045;&#1053;&#1048;&#1045;%202018\&#1086;&#1082;&#1090;&#1103;&#1073;&#1088;&#1100;\&#1055;&#1088;&#1080;&#1083;&#1086;&#1078;&#1077;&#1085;&#1080;&#1077;%206%20(&#1042;&#1057;&#1056;)%20-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04">
          <cell r="B304" t="str">
            <v>Обеспечение отдыха и оздоровления детей в оздоровительных лагерях с дневным пребыванием детей на базе образовательных организаций</v>
          </cell>
          <cell r="C304">
            <v>905</v>
          </cell>
          <cell r="D304" t="str">
            <v>07</v>
          </cell>
          <cell r="E304" t="str">
            <v>07</v>
          </cell>
          <cell r="F304" t="str">
            <v>62 2 03 60110</v>
          </cell>
        </row>
        <row r="305">
          <cell r="B305" t="str">
            <v>Предоставление субсидий бюджетным, автономным учреждениям и иным некоммерческим организациям</v>
          </cell>
          <cell r="C305">
            <v>905</v>
          </cell>
          <cell r="D305" t="str">
            <v>07</v>
          </cell>
          <cell r="E305" t="str">
            <v>07</v>
          </cell>
          <cell r="F305" t="str">
            <v>62 2 03 60110</v>
          </cell>
          <cell r="G305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7"/>
  <sheetViews>
    <sheetView tabSelected="1" view="pageBreakPreview" zoomScale="80" zoomScaleNormal="80" zoomScaleSheetLayoutView="80" workbookViewId="0">
      <selection activeCell="F1" sqref="F1:S1"/>
    </sheetView>
  </sheetViews>
  <sheetFormatPr defaultRowHeight="15.75" x14ac:dyDescent="0.2"/>
  <cols>
    <col min="1" max="1" width="4.5" style="14" customWidth="1"/>
    <col min="2" max="2" width="118.33203125" style="14" customWidth="1"/>
    <col min="3" max="3" width="14.33203125" style="14" customWidth="1"/>
    <col min="4" max="5" width="9.33203125" style="14" customWidth="1"/>
    <col min="6" max="6" width="19" style="14" customWidth="1"/>
    <col min="7" max="7" width="11.5" style="14" customWidth="1"/>
    <col min="8" max="8" width="7" style="14" hidden="1" customWidth="1"/>
    <col min="9" max="9" width="16" style="19" hidden="1" customWidth="1"/>
    <col min="10" max="10" width="0.1640625" style="20" hidden="1" customWidth="1"/>
    <col min="11" max="11" width="19.33203125" style="21" hidden="1" customWidth="1"/>
    <col min="12" max="12" width="17" style="21" hidden="1" customWidth="1"/>
    <col min="13" max="13" width="16.6640625" style="21" hidden="1" customWidth="1"/>
    <col min="14" max="14" width="15.5" style="21" hidden="1" customWidth="1"/>
    <col min="15" max="15" width="20" style="21" hidden="1" customWidth="1"/>
    <col min="16" max="16" width="19.5" style="14" hidden="1" customWidth="1"/>
    <col min="17" max="17" width="18.5" style="14" hidden="1" customWidth="1"/>
    <col min="18" max="18" width="17" style="14" hidden="1" customWidth="1"/>
    <col min="19" max="19" width="19.5" style="14" customWidth="1"/>
    <col min="20" max="16384" width="9.33203125" style="14"/>
  </cols>
  <sheetData>
    <row r="1" spans="1:19" ht="67.5" customHeight="1" x14ac:dyDescent="0.2">
      <c r="F1" s="110" t="s">
        <v>467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71.25" customHeight="1" x14ac:dyDescent="0.2">
      <c r="F2" s="110" t="s">
        <v>447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4" spans="1:19" ht="15.75" customHeight="1" x14ac:dyDescent="0.2">
      <c r="A4" s="109" t="s">
        <v>392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x14ac:dyDescent="0.2">
      <c r="A5" s="22"/>
      <c r="B5" s="108"/>
      <c r="C5" s="108"/>
      <c r="D5" s="108"/>
      <c r="E5" s="108"/>
      <c r="F5" s="108"/>
      <c r="G5" s="108"/>
      <c r="H5" s="108"/>
    </row>
    <row r="6" spans="1:19" ht="16.5" thickBot="1" x14ac:dyDescent="0.25">
      <c r="A6" s="107" t="s">
        <v>1</v>
      </c>
      <c r="B6" s="107"/>
      <c r="C6" s="107"/>
      <c r="D6" s="107"/>
      <c r="E6" s="107"/>
      <c r="F6" s="107"/>
      <c r="G6" s="107"/>
      <c r="H6" s="107"/>
    </row>
    <row r="7" spans="1:19" ht="96.75" customHeight="1" thickBot="1" x14ac:dyDescent="0.25">
      <c r="A7" s="33" t="s">
        <v>2</v>
      </c>
      <c r="B7" s="33" t="s">
        <v>3</v>
      </c>
      <c r="C7" s="33" t="s">
        <v>4</v>
      </c>
      <c r="D7" s="33" t="s">
        <v>5</v>
      </c>
      <c r="E7" s="33" t="s">
        <v>6</v>
      </c>
      <c r="F7" s="33" t="s">
        <v>7</v>
      </c>
      <c r="G7" s="33" t="s">
        <v>8</v>
      </c>
      <c r="H7" s="32" t="s">
        <v>310</v>
      </c>
      <c r="I7" s="31" t="s">
        <v>393</v>
      </c>
      <c r="J7" s="34" t="s">
        <v>394</v>
      </c>
      <c r="K7" s="58" t="s">
        <v>395</v>
      </c>
      <c r="L7" s="59" t="s">
        <v>450</v>
      </c>
      <c r="M7" s="59" t="s">
        <v>449</v>
      </c>
      <c r="N7" s="59" t="s">
        <v>451</v>
      </c>
      <c r="O7" s="59" t="s">
        <v>395</v>
      </c>
      <c r="P7" s="59" t="s">
        <v>460</v>
      </c>
      <c r="Q7" s="59" t="s">
        <v>449</v>
      </c>
      <c r="R7" s="59" t="s">
        <v>451</v>
      </c>
      <c r="S7" s="87" t="s">
        <v>395</v>
      </c>
    </row>
    <row r="8" spans="1:19" x14ac:dyDescent="0.2">
      <c r="A8" s="35">
        <v>1</v>
      </c>
      <c r="B8" s="43" t="s">
        <v>62</v>
      </c>
      <c r="C8" s="40">
        <v>901</v>
      </c>
      <c r="D8" s="29" t="s">
        <v>0</v>
      </c>
      <c r="E8" s="29" t="s">
        <v>0</v>
      </c>
      <c r="F8" s="29" t="s">
        <v>0</v>
      </c>
      <c r="G8" s="8" t="s">
        <v>0</v>
      </c>
      <c r="H8" s="8"/>
      <c r="I8" s="30">
        <f t="shared" ref="I8:S11" si="0">I9</f>
        <v>3632.3999999999996</v>
      </c>
      <c r="J8" s="54">
        <f t="shared" si="0"/>
        <v>0</v>
      </c>
      <c r="K8" s="69">
        <f t="shared" si="0"/>
        <v>3632.3999999999996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9">
        <f t="shared" si="0"/>
        <v>3632.3999999999996</v>
      </c>
      <c r="P8" s="69"/>
      <c r="Q8" s="69"/>
      <c r="R8" s="69"/>
      <c r="S8" s="24">
        <f t="shared" si="0"/>
        <v>3632.3999999999996</v>
      </c>
    </row>
    <row r="9" spans="1:19" x14ac:dyDescent="0.2">
      <c r="A9" s="36" t="s">
        <v>0</v>
      </c>
      <c r="B9" s="36" t="s">
        <v>38</v>
      </c>
      <c r="C9" s="16">
        <v>901</v>
      </c>
      <c r="D9" s="1" t="s">
        <v>20</v>
      </c>
      <c r="E9" s="1" t="s">
        <v>0</v>
      </c>
      <c r="F9" s="1" t="s">
        <v>0</v>
      </c>
      <c r="G9" s="3" t="s">
        <v>0</v>
      </c>
      <c r="H9" s="3"/>
      <c r="I9" s="15">
        <f t="shared" si="0"/>
        <v>3632.3999999999996</v>
      </c>
      <c r="J9" s="12">
        <f t="shared" si="0"/>
        <v>0</v>
      </c>
      <c r="K9" s="62">
        <f t="shared" si="0"/>
        <v>3632.3999999999996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3632.3999999999996</v>
      </c>
      <c r="P9" s="62"/>
      <c r="Q9" s="62"/>
      <c r="R9" s="62"/>
      <c r="S9" s="15">
        <f t="shared" si="0"/>
        <v>3632.3999999999996</v>
      </c>
    </row>
    <row r="10" spans="1:19" ht="31.5" x14ac:dyDescent="0.2">
      <c r="A10" s="36" t="s">
        <v>0</v>
      </c>
      <c r="B10" s="36" t="s">
        <v>60</v>
      </c>
      <c r="C10" s="16">
        <v>901</v>
      </c>
      <c r="D10" s="1" t="s">
        <v>20</v>
      </c>
      <c r="E10" s="1" t="s">
        <v>26</v>
      </c>
      <c r="F10" s="1" t="s">
        <v>0</v>
      </c>
      <c r="G10" s="3" t="s">
        <v>0</v>
      </c>
      <c r="H10" s="3"/>
      <c r="I10" s="15">
        <f t="shared" si="0"/>
        <v>3632.3999999999996</v>
      </c>
      <c r="J10" s="12">
        <f t="shared" si="0"/>
        <v>0</v>
      </c>
      <c r="K10" s="62">
        <f t="shared" si="0"/>
        <v>3632.3999999999996</v>
      </c>
      <c r="L10" s="62">
        <f t="shared" si="0"/>
        <v>0</v>
      </c>
      <c r="M10" s="62">
        <f t="shared" si="0"/>
        <v>0</v>
      </c>
      <c r="N10" s="62">
        <f t="shared" si="0"/>
        <v>0</v>
      </c>
      <c r="O10" s="62">
        <f t="shared" si="0"/>
        <v>3632.3999999999996</v>
      </c>
      <c r="P10" s="62"/>
      <c r="Q10" s="62"/>
      <c r="R10" s="62"/>
      <c r="S10" s="15">
        <f t="shared" si="0"/>
        <v>3632.3999999999996</v>
      </c>
    </row>
    <row r="11" spans="1:19" x14ac:dyDescent="0.2">
      <c r="A11" s="36" t="s">
        <v>0</v>
      </c>
      <c r="B11" s="36" t="s">
        <v>31</v>
      </c>
      <c r="C11" s="16">
        <v>901</v>
      </c>
      <c r="D11" s="1" t="s">
        <v>20</v>
      </c>
      <c r="E11" s="1" t="s">
        <v>26</v>
      </c>
      <c r="F11" s="1" t="s">
        <v>140</v>
      </c>
      <c r="G11" s="3" t="s">
        <v>0</v>
      </c>
      <c r="H11" s="3"/>
      <c r="I11" s="15">
        <f t="shared" si="0"/>
        <v>3632.3999999999996</v>
      </c>
      <c r="J11" s="12">
        <f t="shared" si="0"/>
        <v>0</v>
      </c>
      <c r="K11" s="62">
        <f t="shared" si="0"/>
        <v>3632.3999999999996</v>
      </c>
      <c r="L11" s="62">
        <f t="shared" si="0"/>
        <v>0</v>
      </c>
      <c r="M11" s="62">
        <f t="shared" si="0"/>
        <v>0</v>
      </c>
      <c r="N11" s="62">
        <f t="shared" si="0"/>
        <v>0</v>
      </c>
      <c r="O11" s="62">
        <f t="shared" si="0"/>
        <v>3632.3999999999996</v>
      </c>
      <c r="P11" s="62"/>
      <c r="Q11" s="62"/>
      <c r="R11" s="62"/>
      <c r="S11" s="15">
        <f t="shared" si="0"/>
        <v>3632.3999999999996</v>
      </c>
    </row>
    <row r="12" spans="1:19" ht="31.5" x14ac:dyDescent="0.2">
      <c r="A12" s="36" t="s">
        <v>0</v>
      </c>
      <c r="B12" s="36" t="s">
        <v>63</v>
      </c>
      <c r="C12" s="16">
        <v>901</v>
      </c>
      <c r="D12" s="1" t="s">
        <v>20</v>
      </c>
      <c r="E12" s="1" t="s">
        <v>26</v>
      </c>
      <c r="F12" s="1" t="s">
        <v>141</v>
      </c>
      <c r="G12" s="3" t="s">
        <v>0</v>
      </c>
      <c r="H12" s="3"/>
      <c r="I12" s="15">
        <f t="shared" ref="I12:O12" si="1">I13+I15</f>
        <v>3632.3999999999996</v>
      </c>
      <c r="J12" s="12">
        <f t="shared" si="1"/>
        <v>0</v>
      </c>
      <c r="K12" s="62">
        <f t="shared" si="1"/>
        <v>3632.3999999999996</v>
      </c>
      <c r="L12" s="62">
        <f t="shared" si="1"/>
        <v>0</v>
      </c>
      <c r="M12" s="62">
        <f t="shared" si="1"/>
        <v>0</v>
      </c>
      <c r="N12" s="62">
        <f t="shared" si="1"/>
        <v>0</v>
      </c>
      <c r="O12" s="62">
        <f t="shared" si="1"/>
        <v>3632.3999999999996</v>
      </c>
      <c r="P12" s="62"/>
      <c r="Q12" s="62"/>
      <c r="R12" s="62"/>
      <c r="S12" s="15">
        <f t="shared" ref="S12" si="2">S13+S15</f>
        <v>3632.3999999999996</v>
      </c>
    </row>
    <row r="13" spans="1:19" x14ac:dyDescent="0.2">
      <c r="A13" s="36" t="s">
        <v>0</v>
      </c>
      <c r="B13" s="36" t="s">
        <v>64</v>
      </c>
      <c r="C13" s="16">
        <v>901</v>
      </c>
      <c r="D13" s="1" t="s">
        <v>20</v>
      </c>
      <c r="E13" s="1" t="s">
        <v>26</v>
      </c>
      <c r="F13" s="1" t="s">
        <v>139</v>
      </c>
      <c r="G13" s="3" t="s">
        <v>0</v>
      </c>
      <c r="H13" s="3"/>
      <c r="I13" s="15">
        <f t="shared" ref="I13:S13" si="3">I14</f>
        <v>1356</v>
      </c>
      <c r="J13" s="12">
        <f t="shared" si="3"/>
        <v>0</v>
      </c>
      <c r="K13" s="62">
        <f t="shared" si="3"/>
        <v>1356</v>
      </c>
      <c r="L13" s="62">
        <f t="shared" si="3"/>
        <v>0</v>
      </c>
      <c r="M13" s="62">
        <f t="shared" si="3"/>
        <v>0</v>
      </c>
      <c r="N13" s="62">
        <f t="shared" si="3"/>
        <v>0</v>
      </c>
      <c r="O13" s="62">
        <f t="shared" si="3"/>
        <v>1356</v>
      </c>
      <c r="P13" s="62"/>
      <c r="Q13" s="62"/>
      <c r="R13" s="62"/>
      <c r="S13" s="15">
        <f t="shared" si="3"/>
        <v>1356</v>
      </c>
    </row>
    <row r="14" spans="1:19" ht="47.25" x14ac:dyDescent="0.2">
      <c r="A14" s="36" t="s">
        <v>0</v>
      </c>
      <c r="B14" s="36" t="s">
        <v>21</v>
      </c>
      <c r="C14" s="16">
        <v>901</v>
      </c>
      <c r="D14" s="1" t="s">
        <v>20</v>
      </c>
      <c r="E14" s="1" t="s">
        <v>26</v>
      </c>
      <c r="F14" s="1" t="s">
        <v>139</v>
      </c>
      <c r="G14" s="3" t="s">
        <v>22</v>
      </c>
      <c r="H14" s="3"/>
      <c r="I14" s="10">
        <f>1356</f>
        <v>1356</v>
      </c>
      <c r="J14" s="13"/>
      <c r="K14" s="63">
        <f>I14+J14</f>
        <v>1356</v>
      </c>
      <c r="L14" s="59"/>
      <c r="M14" s="59"/>
      <c r="N14" s="59"/>
      <c r="O14" s="56">
        <f>K14+L14+M14+N14</f>
        <v>1356</v>
      </c>
      <c r="P14" s="56"/>
      <c r="Q14" s="56"/>
      <c r="R14" s="56"/>
      <c r="S14" s="10">
        <f t="shared" ref="S14" si="4">O14+P14+Q14+R14</f>
        <v>1356</v>
      </c>
    </row>
    <row r="15" spans="1:19" x14ac:dyDescent="0.2">
      <c r="A15" s="36" t="s">
        <v>0</v>
      </c>
      <c r="B15" s="36" t="s">
        <v>65</v>
      </c>
      <c r="C15" s="16">
        <v>901</v>
      </c>
      <c r="D15" s="1" t="s">
        <v>20</v>
      </c>
      <c r="E15" s="1" t="s">
        <v>26</v>
      </c>
      <c r="F15" s="1" t="s">
        <v>142</v>
      </c>
      <c r="G15" s="3" t="s">
        <v>0</v>
      </c>
      <c r="H15" s="3"/>
      <c r="I15" s="15">
        <f t="shared" ref="I15:O15" si="5">I16+I17+I18</f>
        <v>2276.3999999999996</v>
      </c>
      <c r="J15" s="12">
        <f t="shared" si="5"/>
        <v>0</v>
      </c>
      <c r="K15" s="62">
        <f t="shared" si="5"/>
        <v>2276.3999999999996</v>
      </c>
      <c r="L15" s="62">
        <f t="shared" si="5"/>
        <v>0</v>
      </c>
      <c r="M15" s="62">
        <f t="shared" si="5"/>
        <v>0</v>
      </c>
      <c r="N15" s="62">
        <f t="shared" si="5"/>
        <v>0</v>
      </c>
      <c r="O15" s="62">
        <f t="shared" si="5"/>
        <v>2276.3999999999996</v>
      </c>
      <c r="P15" s="62"/>
      <c r="Q15" s="62"/>
      <c r="R15" s="62"/>
      <c r="S15" s="15">
        <f t="shared" ref="S15" si="6">S16+S17+S18</f>
        <v>2276.3999999999996</v>
      </c>
    </row>
    <row r="16" spans="1:19" ht="47.25" x14ac:dyDescent="0.2">
      <c r="A16" s="36" t="s">
        <v>0</v>
      </c>
      <c r="B16" s="36" t="s">
        <v>21</v>
      </c>
      <c r="C16" s="16">
        <v>901</v>
      </c>
      <c r="D16" s="1" t="s">
        <v>20</v>
      </c>
      <c r="E16" s="1" t="s">
        <v>26</v>
      </c>
      <c r="F16" s="1" t="s">
        <v>142</v>
      </c>
      <c r="G16" s="3" t="s">
        <v>22</v>
      </c>
      <c r="H16" s="3"/>
      <c r="I16" s="10">
        <f>1818.5</f>
        <v>1818.5</v>
      </c>
      <c r="J16" s="13"/>
      <c r="K16" s="63">
        <v>1948.1</v>
      </c>
      <c r="L16" s="59"/>
      <c r="M16" s="59"/>
      <c r="N16" s="59"/>
      <c r="O16" s="56">
        <f>K16+L16+M16+N16</f>
        <v>1948.1</v>
      </c>
      <c r="P16" s="56"/>
      <c r="Q16" s="56"/>
      <c r="R16" s="56"/>
      <c r="S16" s="10">
        <f t="shared" ref="S16" si="7">O16+P16+Q16+R16</f>
        <v>1948.1</v>
      </c>
    </row>
    <row r="17" spans="1:19" x14ac:dyDescent="0.2">
      <c r="A17" s="36" t="s">
        <v>0</v>
      </c>
      <c r="B17" s="36" t="s">
        <v>176</v>
      </c>
      <c r="C17" s="16">
        <v>901</v>
      </c>
      <c r="D17" s="1" t="s">
        <v>20</v>
      </c>
      <c r="E17" s="1" t="s">
        <v>26</v>
      </c>
      <c r="F17" s="1" t="s">
        <v>142</v>
      </c>
      <c r="G17" s="3" t="s">
        <v>12</v>
      </c>
      <c r="H17" s="3"/>
      <c r="I17" s="10">
        <v>454.2</v>
      </c>
      <c r="J17" s="13"/>
      <c r="K17" s="63">
        <v>324.60000000000002</v>
      </c>
      <c r="L17" s="59"/>
      <c r="M17" s="59"/>
      <c r="N17" s="59"/>
      <c r="O17" s="56">
        <f>K17+L17+M17+N17</f>
        <v>324.60000000000002</v>
      </c>
      <c r="P17" s="56"/>
      <c r="Q17" s="56"/>
      <c r="R17" s="56"/>
      <c r="S17" s="10">
        <f t="shared" ref="S17" si="8">O17+P17+Q17+R17</f>
        <v>324.60000000000002</v>
      </c>
    </row>
    <row r="18" spans="1:19" x14ac:dyDescent="0.2">
      <c r="A18" s="36" t="s">
        <v>0</v>
      </c>
      <c r="B18" s="36" t="s">
        <v>23</v>
      </c>
      <c r="C18" s="16">
        <v>901</v>
      </c>
      <c r="D18" s="1" t="s">
        <v>20</v>
      </c>
      <c r="E18" s="1" t="s">
        <v>26</v>
      </c>
      <c r="F18" s="1" t="s">
        <v>142</v>
      </c>
      <c r="G18" s="3" t="s">
        <v>24</v>
      </c>
      <c r="H18" s="3"/>
      <c r="I18" s="10">
        <v>3.7</v>
      </c>
      <c r="J18" s="13"/>
      <c r="K18" s="63">
        <f>I18+J18</f>
        <v>3.7</v>
      </c>
      <c r="L18" s="59"/>
      <c r="M18" s="59"/>
      <c r="N18" s="59"/>
      <c r="O18" s="56">
        <f>K18+L18+M18+N18</f>
        <v>3.7</v>
      </c>
      <c r="P18" s="56"/>
      <c r="Q18" s="56"/>
      <c r="R18" s="56"/>
      <c r="S18" s="10">
        <f t="shared" ref="S18" si="9">O18+P18+Q18+R18</f>
        <v>3.7</v>
      </c>
    </row>
    <row r="19" spans="1:19" x14ac:dyDescent="0.2">
      <c r="A19" s="37">
        <v>2</v>
      </c>
      <c r="B19" s="37" t="s">
        <v>66</v>
      </c>
      <c r="C19" s="41">
        <v>902</v>
      </c>
      <c r="D19" s="27" t="s">
        <v>0</v>
      </c>
      <c r="E19" s="27" t="s">
        <v>0</v>
      </c>
      <c r="F19" s="27" t="s">
        <v>0</v>
      </c>
      <c r="G19" s="28" t="s">
        <v>0</v>
      </c>
      <c r="H19" s="28"/>
      <c r="I19" s="24" t="e">
        <f t="shared" ref="I19:O19" si="10">I20+I38</f>
        <v>#REF!</v>
      </c>
      <c r="J19" s="11" t="e">
        <f t="shared" si="10"/>
        <v>#REF!</v>
      </c>
      <c r="K19" s="68">
        <f t="shared" si="10"/>
        <v>105238.6</v>
      </c>
      <c r="L19" s="64">
        <f t="shared" si="10"/>
        <v>0</v>
      </c>
      <c r="M19" s="64">
        <f t="shared" si="10"/>
        <v>100</v>
      </c>
      <c r="N19" s="64">
        <f t="shared" si="10"/>
        <v>0</v>
      </c>
      <c r="O19" s="68">
        <f t="shared" si="10"/>
        <v>105338.6</v>
      </c>
      <c r="P19" s="88">
        <f t="shared" ref="P19:Q19" si="11">P20+P29+P38</f>
        <v>0</v>
      </c>
      <c r="Q19" s="88">
        <f t="shared" si="11"/>
        <v>0</v>
      </c>
      <c r="R19" s="88">
        <f>R20+R29+R38</f>
        <v>0</v>
      </c>
      <c r="S19" s="24">
        <f>S20+S29+S38</f>
        <v>105338.6</v>
      </c>
    </row>
    <row r="20" spans="1:19" x14ac:dyDescent="0.2">
      <c r="A20" s="36"/>
      <c r="B20" s="36" t="s">
        <v>13</v>
      </c>
      <c r="C20" s="16">
        <v>902</v>
      </c>
      <c r="D20" s="1" t="s">
        <v>14</v>
      </c>
      <c r="E20" s="1" t="s">
        <v>0</v>
      </c>
      <c r="F20" s="1" t="s">
        <v>0</v>
      </c>
      <c r="G20" s="3" t="s">
        <v>0</v>
      </c>
      <c r="H20" s="3"/>
      <c r="I20" s="15">
        <f t="shared" ref="I20:S22" si="12">I21</f>
        <v>16468.2</v>
      </c>
      <c r="J20" s="12">
        <f t="shared" si="12"/>
        <v>2496.9</v>
      </c>
      <c r="K20" s="62">
        <f t="shared" si="12"/>
        <v>18965.099999999999</v>
      </c>
      <c r="L20" s="62">
        <f t="shared" si="12"/>
        <v>0</v>
      </c>
      <c r="M20" s="62">
        <f t="shared" si="12"/>
        <v>100</v>
      </c>
      <c r="N20" s="62">
        <f t="shared" si="12"/>
        <v>0</v>
      </c>
      <c r="O20" s="62">
        <f t="shared" si="12"/>
        <v>19065.099999999999</v>
      </c>
      <c r="P20" s="89">
        <f t="shared" si="12"/>
        <v>0</v>
      </c>
      <c r="Q20" s="89">
        <f t="shared" si="12"/>
        <v>0</v>
      </c>
      <c r="R20" s="89">
        <f t="shared" si="12"/>
        <v>0</v>
      </c>
      <c r="S20" s="15">
        <f t="shared" si="12"/>
        <v>19065.099999999999</v>
      </c>
    </row>
    <row r="21" spans="1:19" x14ac:dyDescent="0.2">
      <c r="A21" s="36"/>
      <c r="B21" s="36" t="s">
        <v>338</v>
      </c>
      <c r="C21" s="16">
        <v>902</v>
      </c>
      <c r="D21" s="1" t="s">
        <v>14</v>
      </c>
      <c r="E21" s="2" t="s">
        <v>26</v>
      </c>
      <c r="F21" s="1" t="s">
        <v>0</v>
      </c>
      <c r="G21" s="3" t="s">
        <v>0</v>
      </c>
      <c r="H21" s="3"/>
      <c r="I21" s="15">
        <f t="shared" ref="I21:R21" si="13">I22+I35</f>
        <v>16468.2</v>
      </c>
      <c r="J21" s="55">
        <f t="shared" si="13"/>
        <v>2496.9</v>
      </c>
      <c r="K21" s="62">
        <f t="shared" si="13"/>
        <v>18965.099999999999</v>
      </c>
      <c r="L21" s="62">
        <f t="shared" si="13"/>
        <v>0</v>
      </c>
      <c r="M21" s="62">
        <f t="shared" si="13"/>
        <v>100</v>
      </c>
      <c r="N21" s="62">
        <f t="shared" si="13"/>
        <v>0</v>
      </c>
      <c r="O21" s="62">
        <f t="shared" si="13"/>
        <v>19065.099999999999</v>
      </c>
      <c r="P21" s="89">
        <f t="shared" si="13"/>
        <v>0</v>
      </c>
      <c r="Q21" s="89">
        <f t="shared" si="13"/>
        <v>0</v>
      </c>
      <c r="R21" s="89">
        <f t="shared" si="13"/>
        <v>0</v>
      </c>
      <c r="S21" s="15">
        <f t="shared" ref="S21" si="14">S22+S35</f>
        <v>19065.099999999999</v>
      </c>
    </row>
    <row r="22" spans="1:19" x14ac:dyDescent="0.2">
      <c r="A22" s="36"/>
      <c r="B22" s="44" t="s">
        <v>68</v>
      </c>
      <c r="C22" s="16">
        <v>902</v>
      </c>
      <c r="D22" s="1" t="s">
        <v>14</v>
      </c>
      <c r="E22" s="2" t="s">
        <v>26</v>
      </c>
      <c r="F22" s="1" t="s">
        <v>143</v>
      </c>
      <c r="G22" s="3" t="s">
        <v>0</v>
      </c>
      <c r="H22" s="3"/>
      <c r="I22" s="15">
        <f t="shared" si="12"/>
        <v>16445.5</v>
      </c>
      <c r="J22" s="12">
        <f t="shared" si="12"/>
        <v>2496.9</v>
      </c>
      <c r="K22" s="62">
        <f t="shared" si="12"/>
        <v>18942.399999999998</v>
      </c>
      <c r="L22" s="62">
        <f t="shared" si="12"/>
        <v>0</v>
      </c>
      <c r="M22" s="62">
        <f t="shared" si="12"/>
        <v>100</v>
      </c>
      <c r="N22" s="62">
        <f t="shared" si="12"/>
        <v>0</v>
      </c>
      <c r="O22" s="62">
        <f t="shared" si="12"/>
        <v>19042.399999999998</v>
      </c>
      <c r="P22" s="89">
        <f t="shared" si="12"/>
        <v>0</v>
      </c>
      <c r="Q22" s="89">
        <f t="shared" si="12"/>
        <v>0</v>
      </c>
      <c r="R22" s="89">
        <f t="shared" si="12"/>
        <v>0</v>
      </c>
      <c r="S22" s="15">
        <f t="shared" si="12"/>
        <v>19042.399999999998</v>
      </c>
    </row>
    <row r="23" spans="1:19" x14ac:dyDescent="0.2">
      <c r="A23" s="36"/>
      <c r="B23" s="36" t="s">
        <v>69</v>
      </c>
      <c r="C23" s="16">
        <v>902</v>
      </c>
      <c r="D23" s="1" t="s">
        <v>14</v>
      </c>
      <c r="E23" s="2" t="s">
        <v>26</v>
      </c>
      <c r="F23" s="1" t="s">
        <v>144</v>
      </c>
      <c r="G23" s="3" t="s">
        <v>0</v>
      </c>
      <c r="H23" s="3"/>
      <c r="I23" s="15">
        <f t="shared" ref="I23:R23" si="15">I24+I26+I33</f>
        <v>16445.5</v>
      </c>
      <c r="J23" s="12">
        <f t="shared" si="15"/>
        <v>2496.9</v>
      </c>
      <c r="K23" s="62">
        <f t="shared" si="15"/>
        <v>18942.399999999998</v>
      </c>
      <c r="L23" s="62">
        <f t="shared" si="15"/>
        <v>0</v>
      </c>
      <c r="M23" s="62">
        <f t="shared" si="15"/>
        <v>100</v>
      </c>
      <c r="N23" s="62">
        <f t="shared" si="15"/>
        <v>0</v>
      </c>
      <c r="O23" s="62">
        <f t="shared" si="15"/>
        <v>19042.399999999998</v>
      </c>
      <c r="P23" s="89">
        <f t="shared" si="15"/>
        <v>0</v>
      </c>
      <c r="Q23" s="89">
        <f t="shared" si="15"/>
        <v>0</v>
      </c>
      <c r="R23" s="89">
        <f t="shared" si="15"/>
        <v>0</v>
      </c>
      <c r="S23" s="15">
        <f t="shared" ref="S23" si="16">S24+S26+S33</f>
        <v>19042.399999999998</v>
      </c>
    </row>
    <row r="24" spans="1:19" x14ac:dyDescent="0.2">
      <c r="A24" s="36" t="s">
        <v>0</v>
      </c>
      <c r="B24" s="36" t="s">
        <v>341</v>
      </c>
      <c r="C24" s="16">
        <v>902</v>
      </c>
      <c r="D24" s="1" t="s">
        <v>14</v>
      </c>
      <c r="E24" s="2" t="s">
        <v>26</v>
      </c>
      <c r="F24" s="1" t="s">
        <v>337</v>
      </c>
      <c r="G24" s="3" t="s">
        <v>0</v>
      </c>
      <c r="H24" s="3"/>
      <c r="I24" s="15">
        <f t="shared" ref="I24:S24" si="17">I25</f>
        <v>200</v>
      </c>
      <c r="J24" s="12">
        <f t="shared" si="17"/>
        <v>0</v>
      </c>
      <c r="K24" s="62">
        <f t="shared" si="17"/>
        <v>200</v>
      </c>
      <c r="L24" s="62">
        <f t="shared" si="17"/>
        <v>0</v>
      </c>
      <c r="M24" s="62">
        <f t="shared" si="17"/>
        <v>100</v>
      </c>
      <c r="N24" s="62">
        <f t="shared" si="17"/>
        <v>0</v>
      </c>
      <c r="O24" s="62">
        <f t="shared" si="17"/>
        <v>300</v>
      </c>
      <c r="P24" s="89">
        <f t="shared" si="17"/>
        <v>0</v>
      </c>
      <c r="Q24" s="89">
        <f t="shared" si="17"/>
        <v>0</v>
      </c>
      <c r="R24" s="89">
        <f t="shared" si="17"/>
        <v>0</v>
      </c>
      <c r="S24" s="15">
        <f t="shared" si="17"/>
        <v>300</v>
      </c>
    </row>
    <row r="25" spans="1:19" ht="31.5" x14ac:dyDescent="0.2">
      <c r="A25" s="36" t="s">
        <v>0</v>
      </c>
      <c r="B25" s="36" t="s">
        <v>15</v>
      </c>
      <c r="C25" s="16">
        <v>902</v>
      </c>
      <c r="D25" s="1" t="s">
        <v>14</v>
      </c>
      <c r="E25" s="2" t="s">
        <v>26</v>
      </c>
      <c r="F25" s="1" t="s">
        <v>337</v>
      </c>
      <c r="G25" s="3" t="s">
        <v>16</v>
      </c>
      <c r="H25" s="3"/>
      <c r="I25" s="10">
        <v>200</v>
      </c>
      <c r="J25" s="13"/>
      <c r="K25" s="63">
        <f>I25+J25</f>
        <v>200</v>
      </c>
      <c r="L25" s="59"/>
      <c r="M25" s="59">
        <v>100</v>
      </c>
      <c r="N25" s="59"/>
      <c r="O25" s="56">
        <f>K25+L25+M25+N25</f>
        <v>300</v>
      </c>
      <c r="P25" s="56"/>
      <c r="Q25" s="56"/>
      <c r="R25" s="56"/>
      <c r="S25" s="10">
        <f t="shared" ref="S25" si="18">O25+P25+Q25+R25</f>
        <v>300</v>
      </c>
    </row>
    <row r="26" spans="1:19" x14ac:dyDescent="0.2">
      <c r="A26" s="36"/>
      <c r="B26" s="36" t="s">
        <v>266</v>
      </c>
      <c r="C26" s="16">
        <v>902</v>
      </c>
      <c r="D26" s="1" t="s">
        <v>14</v>
      </c>
      <c r="E26" s="2" t="s">
        <v>26</v>
      </c>
      <c r="F26" s="1" t="s">
        <v>267</v>
      </c>
      <c r="G26" s="3"/>
      <c r="H26" s="3"/>
      <c r="I26" s="15">
        <f t="shared" ref="I26:R26" si="19">I27+I31</f>
        <v>16245.5</v>
      </c>
      <c r="J26" s="12">
        <f t="shared" si="19"/>
        <v>2061.8000000000002</v>
      </c>
      <c r="K26" s="62">
        <f t="shared" si="19"/>
        <v>18307.3</v>
      </c>
      <c r="L26" s="62">
        <f t="shared" si="19"/>
        <v>0</v>
      </c>
      <c r="M26" s="62">
        <f t="shared" si="19"/>
        <v>0</v>
      </c>
      <c r="N26" s="62">
        <f t="shared" si="19"/>
        <v>0</v>
      </c>
      <c r="O26" s="62">
        <f t="shared" si="19"/>
        <v>18307.3</v>
      </c>
      <c r="P26" s="89">
        <f t="shared" si="19"/>
        <v>0</v>
      </c>
      <c r="Q26" s="89">
        <f t="shared" si="19"/>
        <v>0</v>
      </c>
      <c r="R26" s="89">
        <f t="shared" si="19"/>
        <v>0</v>
      </c>
      <c r="S26" s="15">
        <f t="shared" ref="S26" si="20">S27+S31</f>
        <v>18307.3</v>
      </c>
    </row>
    <row r="27" spans="1:19" ht="31.5" x14ac:dyDescent="0.2">
      <c r="A27" s="36" t="s">
        <v>0</v>
      </c>
      <c r="B27" s="36" t="s">
        <v>70</v>
      </c>
      <c r="C27" s="16">
        <v>902</v>
      </c>
      <c r="D27" s="1" t="s">
        <v>14</v>
      </c>
      <c r="E27" s="2" t="s">
        <v>26</v>
      </c>
      <c r="F27" s="1" t="s">
        <v>145</v>
      </c>
      <c r="G27" s="3" t="s">
        <v>0</v>
      </c>
      <c r="H27" s="3"/>
      <c r="I27" s="15">
        <f t="shared" ref="I27:S27" si="21">I28</f>
        <v>16137</v>
      </c>
      <c r="J27" s="12">
        <f t="shared" si="21"/>
        <v>0</v>
      </c>
      <c r="K27" s="62">
        <f t="shared" si="21"/>
        <v>16137</v>
      </c>
      <c r="L27" s="62">
        <f t="shared" si="21"/>
        <v>0</v>
      </c>
      <c r="M27" s="62">
        <f t="shared" si="21"/>
        <v>0</v>
      </c>
      <c r="N27" s="62">
        <f t="shared" si="21"/>
        <v>0</v>
      </c>
      <c r="O27" s="62">
        <f t="shared" si="21"/>
        <v>16137</v>
      </c>
      <c r="P27" s="89">
        <f t="shared" si="21"/>
        <v>0</v>
      </c>
      <c r="Q27" s="89">
        <f t="shared" si="21"/>
        <v>0</v>
      </c>
      <c r="R27" s="89">
        <f t="shared" si="21"/>
        <v>0</v>
      </c>
      <c r="S27" s="15">
        <f t="shared" si="21"/>
        <v>16137</v>
      </c>
    </row>
    <row r="28" spans="1:19" ht="31.5" x14ac:dyDescent="0.2">
      <c r="A28" s="36" t="s">
        <v>0</v>
      </c>
      <c r="B28" s="36" t="s">
        <v>15</v>
      </c>
      <c r="C28" s="16">
        <v>902</v>
      </c>
      <c r="D28" s="1" t="s">
        <v>14</v>
      </c>
      <c r="E28" s="2" t="s">
        <v>26</v>
      </c>
      <c r="F28" s="1" t="s">
        <v>145</v>
      </c>
      <c r="G28" s="3" t="s">
        <v>16</v>
      </c>
      <c r="H28" s="3"/>
      <c r="I28" s="10">
        <v>16137</v>
      </c>
      <c r="J28" s="13"/>
      <c r="K28" s="63">
        <f>I28+J28</f>
        <v>16137</v>
      </c>
      <c r="L28" s="59"/>
      <c r="M28" s="59"/>
      <c r="N28" s="59"/>
      <c r="O28" s="56">
        <f>K28+L28+M28+N28</f>
        <v>16137</v>
      </c>
      <c r="P28" s="56"/>
      <c r="Q28" s="56"/>
      <c r="R28" s="56"/>
      <c r="S28" s="10">
        <f t="shared" ref="S28:S30" si="22">O28+P28+Q28+R28</f>
        <v>16137</v>
      </c>
    </row>
    <row r="29" spans="1:19" ht="31.5" x14ac:dyDescent="0.2">
      <c r="A29" s="36"/>
      <c r="B29" s="36" t="s">
        <v>465</v>
      </c>
      <c r="C29" s="16">
        <v>902</v>
      </c>
      <c r="D29" s="2" t="s">
        <v>14</v>
      </c>
      <c r="E29" s="2" t="s">
        <v>26</v>
      </c>
      <c r="F29" s="1" t="s">
        <v>462</v>
      </c>
      <c r="G29" s="3"/>
      <c r="H29" s="3"/>
      <c r="I29" s="10"/>
      <c r="J29" s="13"/>
      <c r="K29" s="59"/>
      <c r="L29" s="59"/>
      <c r="M29" s="59"/>
      <c r="N29" s="59"/>
      <c r="O29" s="59"/>
      <c r="P29" s="59">
        <f t="shared" ref="P29:R29" si="23">P30</f>
        <v>0</v>
      </c>
      <c r="Q29" s="59">
        <f t="shared" si="23"/>
        <v>0</v>
      </c>
      <c r="R29" s="59">
        <f t="shared" si="23"/>
        <v>0</v>
      </c>
      <c r="S29" s="10">
        <f>S30</f>
        <v>0</v>
      </c>
    </row>
    <row r="30" spans="1:19" ht="31.5" x14ac:dyDescent="0.2">
      <c r="A30" s="36"/>
      <c r="B30" s="36" t="s">
        <v>15</v>
      </c>
      <c r="C30" s="16">
        <v>902</v>
      </c>
      <c r="D30" s="2" t="s">
        <v>14</v>
      </c>
      <c r="E30" s="2" t="s">
        <v>26</v>
      </c>
      <c r="F30" s="1" t="s">
        <v>462</v>
      </c>
      <c r="G30" s="3">
        <v>600</v>
      </c>
      <c r="H30" s="3"/>
      <c r="I30" s="10">
        <v>0</v>
      </c>
      <c r="J30" s="13"/>
      <c r="K30" s="59">
        <v>0</v>
      </c>
      <c r="L30" s="59"/>
      <c r="M30" s="59"/>
      <c r="N30" s="59"/>
      <c r="O30" s="59">
        <v>0</v>
      </c>
      <c r="P30" s="59"/>
      <c r="Q30" s="59"/>
      <c r="R30" s="59"/>
      <c r="S30" s="10">
        <f t="shared" si="22"/>
        <v>0</v>
      </c>
    </row>
    <row r="31" spans="1:19" ht="31.5" x14ac:dyDescent="0.2">
      <c r="A31" s="36"/>
      <c r="B31" s="36" t="s">
        <v>365</v>
      </c>
      <c r="C31" s="16">
        <v>902</v>
      </c>
      <c r="D31" s="1" t="s">
        <v>14</v>
      </c>
      <c r="E31" s="2" t="s">
        <v>26</v>
      </c>
      <c r="F31" s="1" t="s">
        <v>366</v>
      </c>
      <c r="G31" s="3"/>
      <c r="H31" s="3"/>
      <c r="I31" s="15">
        <f t="shared" ref="I31:S31" si="24">I32</f>
        <v>108.5</v>
      </c>
      <c r="J31" s="12">
        <f t="shared" si="24"/>
        <v>2061.8000000000002</v>
      </c>
      <c r="K31" s="62">
        <f t="shared" si="24"/>
        <v>2170.3000000000002</v>
      </c>
      <c r="L31" s="62">
        <f t="shared" si="24"/>
        <v>0</v>
      </c>
      <c r="M31" s="62">
        <f t="shared" si="24"/>
        <v>0</v>
      </c>
      <c r="N31" s="62">
        <f t="shared" si="24"/>
        <v>0</v>
      </c>
      <c r="O31" s="62">
        <f t="shared" si="24"/>
        <v>2170.3000000000002</v>
      </c>
      <c r="P31" s="89">
        <f t="shared" si="24"/>
        <v>0</v>
      </c>
      <c r="Q31" s="89">
        <f t="shared" si="24"/>
        <v>0</v>
      </c>
      <c r="R31" s="89">
        <f t="shared" si="24"/>
        <v>0</v>
      </c>
      <c r="S31" s="15">
        <f t="shared" si="24"/>
        <v>2170.3000000000002</v>
      </c>
    </row>
    <row r="32" spans="1:19" ht="31.5" x14ac:dyDescent="0.2">
      <c r="A32" s="36"/>
      <c r="B32" s="36" t="s">
        <v>15</v>
      </c>
      <c r="C32" s="16">
        <v>902</v>
      </c>
      <c r="D32" s="1" t="s">
        <v>14</v>
      </c>
      <c r="E32" s="2" t="s">
        <v>26</v>
      </c>
      <c r="F32" s="1" t="s">
        <v>366</v>
      </c>
      <c r="G32" s="3">
        <v>600</v>
      </c>
      <c r="H32" s="3"/>
      <c r="I32" s="10">
        <v>108.5</v>
      </c>
      <c r="J32" s="13">
        <v>2061.8000000000002</v>
      </c>
      <c r="K32" s="63">
        <f>I32+J32</f>
        <v>2170.3000000000002</v>
      </c>
      <c r="L32" s="59"/>
      <c r="M32" s="59"/>
      <c r="N32" s="59"/>
      <c r="O32" s="56">
        <f>K32+L32+M32+N32</f>
        <v>2170.3000000000002</v>
      </c>
      <c r="P32" s="56"/>
      <c r="Q32" s="56"/>
      <c r="R32" s="56"/>
      <c r="S32" s="10">
        <f t="shared" ref="S32" si="25">O32+P32+Q32+R32</f>
        <v>2170.3000000000002</v>
      </c>
    </row>
    <row r="33" spans="1:19" x14ac:dyDescent="0.2">
      <c r="A33" s="36" t="s">
        <v>0</v>
      </c>
      <c r="B33" s="36" t="s">
        <v>130</v>
      </c>
      <c r="C33" s="16">
        <v>902</v>
      </c>
      <c r="D33" s="2" t="s">
        <v>14</v>
      </c>
      <c r="E33" s="2" t="s">
        <v>26</v>
      </c>
      <c r="F33" s="1" t="s">
        <v>252</v>
      </c>
      <c r="G33" s="3"/>
      <c r="H33" s="3"/>
      <c r="I33" s="15">
        <f t="shared" ref="I33:S33" si="26">I34</f>
        <v>0</v>
      </c>
      <c r="J33" s="12">
        <f t="shared" si="26"/>
        <v>435.1</v>
      </c>
      <c r="K33" s="62">
        <f t="shared" si="26"/>
        <v>435.1</v>
      </c>
      <c r="L33" s="62">
        <f t="shared" si="26"/>
        <v>0</v>
      </c>
      <c r="M33" s="62">
        <f t="shared" si="26"/>
        <v>0</v>
      </c>
      <c r="N33" s="62">
        <f t="shared" si="26"/>
        <v>0</v>
      </c>
      <c r="O33" s="62">
        <f t="shared" si="26"/>
        <v>435.1</v>
      </c>
      <c r="P33" s="89">
        <f t="shared" si="26"/>
        <v>0</v>
      </c>
      <c r="Q33" s="89">
        <f t="shared" si="26"/>
        <v>0</v>
      </c>
      <c r="R33" s="89">
        <f t="shared" si="26"/>
        <v>0</v>
      </c>
      <c r="S33" s="15">
        <f t="shared" si="26"/>
        <v>435.1</v>
      </c>
    </row>
    <row r="34" spans="1:19" ht="31.5" x14ac:dyDescent="0.2">
      <c r="A34" s="36" t="s">
        <v>0</v>
      </c>
      <c r="B34" s="36" t="s">
        <v>15</v>
      </c>
      <c r="C34" s="16">
        <v>902</v>
      </c>
      <c r="D34" s="2" t="s">
        <v>14</v>
      </c>
      <c r="E34" s="2" t="s">
        <v>26</v>
      </c>
      <c r="F34" s="1" t="s">
        <v>252</v>
      </c>
      <c r="G34" s="3">
        <v>600</v>
      </c>
      <c r="H34" s="3"/>
      <c r="I34" s="10"/>
      <c r="J34" s="13">
        <v>435.1</v>
      </c>
      <c r="K34" s="63">
        <f>I34+J34</f>
        <v>435.1</v>
      </c>
      <c r="L34" s="59"/>
      <c r="M34" s="59"/>
      <c r="N34" s="59"/>
      <c r="O34" s="56">
        <f>K34+L34+M34+N34</f>
        <v>435.1</v>
      </c>
      <c r="P34" s="56"/>
      <c r="Q34" s="56"/>
      <c r="R34" s="56"/>
      <c r="S34" s="10">
        <f t="shared" ref="S34" si="27">O34+P34+Q34+R34</f>
        <v>435.1</v>
      </c>
    </row>
    <row r="35" spans="1:19" ht="31.5" x14ac:dyDescent="0.2">
      <c r="A35" s="36"/>
      <c r="B35" s="44" t="s">
        <v>67</v>
      </c>
      <c r="C35" s="16">
        <v>902</v>
      </c>
      <c r="D35" s="2" t="s">
        <v>14</v>
      </c>
      <c r="E35" s="2" t="s">
        <v>26</v>
      </c>
      <c r="F35" s="1" t="s">
        <v>151</v>
      </c>
      <c r="G35" s="3"/>
      <c r="H35" s="3"/>
      <c r="I35" s="10">
        <f>I36</f>
        <v>22.7</v>
      </c>
      <c r="J35" s="56">
        <f t="shared" ref="J35:S36" si="28">J36</f>
        <v>0</v>
      </c>
      <c r="K35" s="63">
        <f t="shared" si="28"/>
        <v>22.7</v>
      </c>
      <c r="L35" s="63">
        <f t="shared" si="28"/>
        <v>0</v>
      </c>
      <c r="M35" s="63">
        <f t="shared" si="28"/>
        <v>0</v>
      </c>
      <c r="N35" s="63">
        <f t="shared" si="28"/>
        <v>0</v>
      </c>
      <c r="O35" s="63">
        <f t="shared" si="28"/>
        <v>22.7</v>
      </c>
      <c r="P35" s="59">
        <f t="shared" si="28"/>
        <v>0</v>
      </c>
      <c r="Q35" s="59">
        <f t="shared" si="28"/>
        <v>0</v>
      </c>
      <c r="R35" s="59">
        <f t="shared" si="28"/>
        <v>0</v>
      </c>
      <c r="S35" s="10">
        <f t="shared" si="28"/>
        <v>22.7</v>
      </c>
    </row>
    <row r="36" spans="1:19" x14ac:dyDescent="0.2">
      <c r="A36" s="36"/>
      <c r="B36" s="36" t="s">
        <v>153</v>
      </c>
      <c r="C36" s="16">
        <v>902</v>
      </c>
      <c r="D36" s="2" t="s">
        <v>14</v>
      </c>
      <c r="E36" s="2" t="s">
        <v>26</v>
      </c>
      <c r="F36" s="1" t="s">
        <v>152</v>
      </c>
      <c r="G36" s="3"/>
      <c r="H36" s="3"/>
      <c r="I36" s="10">
        <f>I37</f>
        <v>22.7</v>
      </c>
      <c r="J36" s="13"/>
      <c r="K36" s="63">
        <f>I36+J36</f>
        <v>22.7</v>
      </c>
      <c r="L36" s="63">
        <f>L37</f>
        <v>0</v>
      </c>
      <c r="M36" s="63">
        <f t="shared" si="28"/>
        <v>0</v>
      </c>
      <c r="N36" s="63">
        <f t="shared" si="28"/>
        <v>0</v>
      </c>
      <c r="O36" s="63">
        <f t="shared" si="28"/>
        <v>22.7</v>
      </c>
      <c r="P36" s="59">
        <f t="shared" si="28"/>
        <v>0</v>
      </c>
      <c r="Q36" s="59">
        <f t="shared" si="28"/>
        <v>0</v>
      </c>
      <c r="R36" s="59">
        <f t="shared" si="28"/>
        <v>0</v>
      </c>
      <c r="S36" s="10">
        <f t="shared" si="28"/>
        <v>22.7</v>
      </c>
    </row>
    <row r="37" spans="1:19" ht="31.5" x14ac:dyDescent="0.2">
      <c r="A37" s="36"/>
      <c r="B37" s="36" t="s">
        <v>15</v>
      </c>
      <c r="C37" s="16">
        <v>902</v>
      </c>
      <c r="D37" s="2" t="s">
        <v>14</v>
      </c>
      <c r="E37" s="2" t="s">
        <v>26</v>
      </c>
      <c r="F37" s="1" t="s">
        <v>152</v>
      </c>
      <c r="G37" s="3">
        <v>600</v>
      </c>
      <c r="H37" s="3"/>
      <c r="I37" s="10">
        <v>22.7</v>
      </c>
      <c r="J37" s="13"/>
      <c r="K37" s="63">
        <f>I37+J37</f>
        <v>22.7</v>
      </c>
      <c r="L37" s="59"/>
      <c r="M37" s="59"/>
      <c r="N37" s="59"/>
      <c r="O37" s="56">
        <f>K37+L37+M37+N37</f>
        <v>22.7</v>
      </c>
      <c r="P37" s="56"/>
      <c r="Q37" s="56"/>
      <c r="R37" s="56"/>
      <c r="S37" s="10">
        <f t="shared" ref="S37" si="29">O37+P37+Q37+R37</f>
        <v>22.7</v>
      </c>
    </row>
    <row r="38" spans="1:19" x14ac:dyDescent="0.2">
      <c r="A38" s="36" t="s">
        <v>0</v>
      </c>
      <c r="B38" s="36" t="s">
        <v>34</v>
      </c>
      <c r="C38" s="16">
        <v>902</v>
      </c>
      <c r="D38" s="1" t="s">
        <v>35</v>
      </c>
      <c r="E38" s="1" t="s">
        <v>0</v>
      </c>
      <c r="F38" s="1" t="s">
        <v>0</v>
      </c>
      <c r="G38" s="3" t="s">
        <v>0</v>
      </c>
      <c r="H38" s="3"/>
      <c r="I38" s="15" t="e">
        <f t="shared" ref="I38:R38" si="30">I39+I107</f>
        <v>#REF!</v>
      </c>
      <c r="J38" s="12" t="e">
        <f t="shared" si="30"/>
        <v>#REF!</v>
      </c>
      <c r="K38" s="62">
        <f t="shared" si="30"/>
        <v>86273.5</v>
      </c>
      <c r="L38" s="62">
        <f t="shared" si="30"/>
        <v>0</v>
      </c>
      <c r="M38" s="62">
        <f t="shared" si="30"/>
        <v>0</v>
      </c>
      <c r="N38" s="62">
        <f t="shared" si="30"/>
        <v>0</v>
      </c>
      <c r="O38" s="62">
        <f t="shared" si="30"/>
        <v>86273.5</v>
      </c>
      <c r="P38" s="89">
        <f t="shared" si="30"/>
        <v>0</v>
      </c>
      <c r="Q38" s="89">
        <f t="shared" si="30"/>
        <v>0</v>
      </c>
      <c r="R38" s="89">
        <f t="shared" si="30"/>
        <v>0</v>
      </c>
      <c r="S38" s="15">
        <f t="shared" ref="S38" si="31">S39+S107</f>
        <v>86273.5</v>
      </c>
    </row>
    <row r="39" spans="1:19" x14ac:dyDescent="0.2">
      <c r="A39" s="36" t="s">
        <v>0</v>
      </c>
      <c r="B39" s="36" t="s">
        <v>36</v>
      </c>
      <c r="C39" s="16">
        <v>902</v>
      </c>
      <c r="D39" s="1" t="s">
        <v>35</v>
      </c>
      <c r="E39" s="1" t="s">
        <v>20</v>
      </c>
      <c r="F39" s="1" t="s">
        <v>0</v>
      </c>
      <c r="G39" s="3" t="s">
        <v>0</v>
      </c>
      <c r="H39" s="3"/>
      <c r="I39" s="15" t="e">
        <f t="shared" ref="I39:S39" si="32">I40+I101+I104</f>
        <v>#REF!</v>
      </c>
      <c r="J39" s="12" t="e">
        <f t="shared" si="32"/>
        <v>#REF!</v>
      </c>
      <c r="K39" s="62">
        <f t="shared" si="32"/>
        <v>65185.9</v>
      </c>
      <c r="L39" s="62">
        <f t="shared" si="32"/>
        <v>345.20299999999997</v>
      </c>
      <c r="M39" s="62">
        <f t="shared" si="32"/>
        <v>0</v>
      </c>
      <c r="N39" s="62">
        <f t="shared" si="32"/>
        <v>0</v>
      </c>
      <c r="O39" s="62">
        <f t="shared" si="32"/>
        <v>65531.103000000003</v>
      </c>
      <c r="P39" s="62">
        <f t="shared" si="32"/>
        <v>963.90000000000009</v>
      </c>
      <c r="Q39" s="62">
        <f t="shared" si="32"/>
        <v>0</v>
      </c>
      <c r="R39" s="62">
        <f t="shared" si="32"/>
        <v>0</v>
      </c>
      <c r="S39" s="15">
        <f t="shared" si="32"/>
        <v>66495.002999999997</v>
      </c>
    </row>
    <row r="40" spans="1:19" x14ac:dyDescent="0.2">
      <c r="A40" s="36"/>
      <c r="B40" s="44" t="s">
        <v>68</v>
      </c>
      <c r="C40" s="16">
        <v>902</v>
      </c>
      <c r="D40" s="1" t="s">
        <v>35</v>
      </c>
      <c r="E40" s="1" t="s">
        <v>20</v>
      </c>
      <c r="F40" s="1" t="s">
        <v>143</v>
      </c>
      <c r="G40" s="3" t="s">
        <v>0</v>
      </c>
      <c r="H40" s="3"/>
      <c r="I40" s="15" t="e">
        <f t="shared" ref="I40:R40" si="33">I41+I62+I72+I93</f>
        <v>#REF!</v>
      </c>
      <c r="J40" s="9" t="e">
        <f t="shared" si="33"/>
        <v>#REF!</v>
      </c>
      <c r="K40" s="62">
        <f t="shared" si="33"/>
        <v>64782.700000000004</v>
      </c>
      <c r="L40" s="62">
        <f t="shared" si="33"/>
        <v>345.20299999999997</v>
      </c>
      <c r="M40" s="62">
        <f t="shared" si="33"/>
        <v>0</v>
      </c>
      <c r="N40" s="62">
        <f t="shared" si="33"/>
        <v>0</v>
      </c>
      <c r="O40" s="62">
        <f t="shared" si="33"/>
        <v>65127.903000000006</v>
      </c>
      <c r="P40" s="89">
        <f t="shared" si="33"/>
        <v>963.90000000000009</v>
      </c>
      <c r="Q40" s="89">
        <f t="shared" si="33"/>
        <v>0</v>
      </c>
      <c r="R40" s="89">
        <f t="shared" si="33"/>
        <v>0</v>
      </c>
      <c r="S40" s="15">
        <f>S41+S62+S72+S93</f>
        <v>66091.803</v>
      </c>
    </row>
    <row r="41" spans="1:19" x14ac:dyDescent="0.2">
      <c r="A41" s="36"/>
      <c r="B41" s="44" t="s">
        <v>71</v>
      </c>
      <c r="C41" s="16">
        <v>902</v>
      </c>
      <c r="D41" s="1" t="s">
        <v>35</v>
      </c>
      <c r="E41" s="1" t="s">
        <v>20</v>
      </c>
      <c r="F41" s="1" t="s">
        <v>146</v>
      </c>
      <c r="G41" s="3" t="s">
        <v>0</v>
      </c>
      <c r="H41" s="3"/>
      <c r="I41" s="15">
        <f t="shared" ref="I41:O41" si="34">I42+I45+I50+I52+I56+I58+I60</f>
        <v>27125.200000000001</v>
      </c>
      <c r="J41" s="12">
        <f t="shared" si="34"/>
        <v>22232.600000000002</v>
      </c>
      <c r="K41" s="62">
        <f t="shared" si="34"/>
        <v>49357.8</v>
      </c>
      <c r="L41" s="62">
        <f t="shared" si="34"/>
        <v>0</v>
      </c>
      <c r="M41" s="62">
        <f t="shared" si="34"/>
        <v>0</v>
      </c>
      <c r="N41" s="62">
        <f t="shared" si="34"/>
        <v>0</v>
      </c>
      <c r="O41" s="62">
        <f t="shared" si="34"/>
        <v>49357.8</v>
      </c>
      <c r="P41" s="89">
        <f>P42+P45+P50+P52+P54+P56+P58+P60</f>
        <v>2204.7599600000003</v>
      </c>
      <c r="Q41" s="89">
        <f t="shared" ref="Q41:S41" si="35">Q42+Q45+Q50+Q52+Q54+Q56+Q58+Q60</f>
        <v>0</v>
      </c>
      <c r="R41" s="89">
        <f t="shared" si="35"/>
        <v>0</v>
      </c>
      <c r="S41" s="15">
        <f t="shared" si="35"/>
        <v>51562.559959999999</v>
      </c>
    </row>
    <row r="42" spans="1:19" ht="31.5" x14ac:dyDescent="0.2">
      <c r="A42" s="36"/>
      <c r="B42" s="36" t="s">
        <v>347</v>
      </c>
      <c r="C42" s="16">
        <v>902</v>
      </c>
      <c r="D42" s="1" t="s">
        <v>35</v>
      </c>
      <c r="E42" s="1" t="s">
        <v>20</v>
      </c>
      <c r="F42" s="1" t="s">
        <v>308</v>
      </c>
      <c r="G42" s="3" t="s">
        <v>0</v>
      </c>
      <c r="H42" s="3"/>
      <c r="I42" s="15">
        <f t="shared" ref="I42:S42" si="36">I43</f>
        <v>290.60000000000002</v>
      </c>
      <c r="J42" s="12">
        <f t="shared" si="36"/>
        <v>0</v>
      </c>
      <c r="K42" s="62">
        <f t="shared" si="36"/>
        <v>290.60000000000002</v>
      </c>
      <c r="L42" s="62">
        <f t="shared" si="36"/>
        <v>0</v>
      </c>
      <c r="M42" s="62">
        <f t="shared" si="36"/>
        <v>0</v>
      </c>
      <c r="N42" s="62">
        <f t="shared" si="36"/>
        <v>0</v>
      </c>
      <c r="O42" s="62">
        <f t="shared" si="36"/>
        <v>290.60000000000002</v>
      </c>
      <c r="P42" s="89">
        <f t="shared" si="36"/>
        <v>751</v>
      </c>
      <c r="Q42" s="89">
        <f t="shared" si="36"/>
        <v>0</v>
      </c>
      <c r="R42" s="89">
        <f t="shared" si="36"/>
        <v>0</v>
      </c>
      <c r="S42" s="15">
        <f t="shared" si="36"/>
        <v>1041.5999999999999</v>
      </c>
    </row>
    <row r="43" spans="1:19" ht="31.5" x14ac:dyDescent="0.2">
      <c r="A43" s="36"/>
      <c r="B43" s="36" t="s">
        <v>385</v>
      </c>
      <c r="C43" s="16">
        <v>902</v>
      </c>
      <c r="D43" s="1" t="s">
        <v>35</v>
      </c>
      <c r="E43" s="1" t="s">
        <v>20</v>
      </c>
      <c r="F43" s="1" t="s">
        <v>379</v>
      </c>
      <c r="G43" s="3"/>
      <c r="H43" s="3"/>
      <c r="I43" s="15">
        <f t="shared" ref="I43:S43" si="37">I44</f>
        <v>290.60000000000002</v>
      </c>
      <c r="J43" s="12">
        <f t="shared" si="37"/>
        <v>0</v>
      </c>
      <c r="K43" s="62">
        <f t="shared" si="37"/>
        <v>290.60000000000002</v>
      </c>
      <c r="L43" s="62">
        <f t="shared" si="37"/>
        <v>0</v>
      </c>
      <c r="M43" s="62">
        <f t="shared" si="37"/>
        <v>0</v>
      </c>
      <c r="N43" s="62">
        <f t="shared" si="37"/>
        <v>0</v>
      </c>
      <c r="O43" s="62">
        <f t="shared" si="37"/>
        <v>290.60000000000002</v>
      </c>
      <c r="P43" s="89">
        <f t="shared" si="37"/>
        <v>751</v>
      </c>
      <c r="Q43" s="89">
        <f t="shared" si="37"/>
        <v>0</v>
      </c>
      <c r="R43" s="89">
        <f t="shared" si="37"/>
        <v>0</v>
      </c>
      <c r="S43" s="15">
        <f t="shared" si="37"/>
        <v>1041.5999999999999</v>
      </c>
    </row>
    <row r="44" spans="1:19" ht="31.5" x14ac:dyDescent="0.2">
      <c r="A44" s="36"/>
      <c r="B44" s="36" t="s">
        <v>15</v>
      </c>
      <c r="C44" s="16">
        <v>902</v>
      </c>
      <c r="D44" s="1" t="s">
        <v>35</v>
      </c>
      <c r="E44" s="1" t="s">
        <v>20</v>
      </c>
      <c r="F44" s="1" t="s">
        <v>379</v>
      </c>
      <c r="G44" s="3">
        <v>600</v>
      </c>
      <c r="H44" s="3"/>
      <c r="I44" s="10">
        <v>290.60000000000002</v>
      </c>
      <c r="J44" s="13"/>
      <c r="K44" s="63">
        <f>I44+J44</f>
        <v>290.60000000000002</v>
      </c>
      <c r="L44" s="59"/>
      <c r="M44" s="59"/>
      <c r="N44" s="59"/>
      <c r="O44" s="56">
        <f>K44+L44+M44+N44</f>
        <v>290.60000000000002</v>
      </c>
      <c r="P44" s="56">
        <f>1023.5-272.5</f>
        <v>751</v>
      </c>
      <c r="Q44" s="56"/>
      <c r="R44" s="56"/>
      <c r="S44" s="10">
        <f t="shared" ref="S44" si="38">O44+P44+Q44+R44</f>
        <v>1041.5999999999999</v>
      </c>
    </row>
    <row r="45" spans="1:19" x14ac:dyDescent="0.2">
      <c r="A45" s="36"/>
      <c r="B45" s="36" t="s">
        <v>266</v>
      </c>
      <c r="C45" s="16">
        <v>902</v>
      </c>
      <c r="D45" s="1" t="s">
        <v>35</v>
      </c>
      <c r="E45" s="1" t="s">
        <v>20</v>
      </c>
      <c r="F45" s="1" t="s">
        <v>268</v>
      </c>
      <c r="G45" s="3"/>
      <c r="H45" s="3"/>
      <c r="I45" s="15">
        <f t="shared" ref="I45:R45" si="39">I46+I48</f>
        <v>23567.200000000001</v>
      </c>
      <c r="J45" s="12">
        <f t="shared" si="39"/>
        <v>3670.4</v>
      </c>
      <c r="K45" s="62">
        <f t="shared" si="39"/>
        <v>27237.599999999999</v>
      </c>
      <c r="L45" s="62">
        <f t="shared" si="39"/>
        <v>0</v>
      </c>
      <c r="M45" s="62">
        <f t="shared" si="39"/>
        <v>0</v>
      </c>
      <c r="N45" s="62">
        <f t="shared" si="39"/>
        <v>0</v>
      </c>
      <c r="O45" s="62">
        <f t="shared" si="39"/>
        <v>27237.599999999999</v>
      </c>
      <c r="P45" s="89">
        <f t="shared" si="39"/>
        <v>1103.1699599999999</v>
      </c>
      <c r="Q45" s="89">
        <f t="shared" si="39"/>
        <v>0</v>
      </c>
      <c r="R45" s="89">
        <f t="shared" si="39"/>
        <v>0</v>
      </c>
      <c r="S45" s="15">
        <f t="shared" ref="S45" si="40">S46+S48</f>
        <v>28340.769960000001</v>
      </c>
    </row>
    <row r="46" spans="1:19" ht="31.5" x14ac:dyDescent="0.2">
      <c r="A46" s="36" t="s">
        <v>0</v>
      </c>
      <c r="B46" s="36" t="s">
        <v>70</v>
      </c>
      <c r="C46" s="16">
        <v>902</v>
      </c>
      <c r="D46" s="1" t="s">
        <v>35</v>
      </c>
      <c r="E46" s="1" t="s">
        <v>20</v>
      </c>
      <c r="F46" s="1" t="s">
        <v>147</v>
      </c>
      <c r="G46" s="3" t="s">
        <v>0</v>
      </c>
      <c r="H46" s="3"/>
      <c r="I46" s="15">
        <f t="shared" ref="I46:S46" si="41">I47</f>
        <v>23374</v>
      </c>
      <c r="J46" s="12">
        <f t="shared" si="41"/>
        <v>0</v>
      </c>
      <c r="K46" s="62">
        <f t="shared" si="41"/>
        <v>23374</v>
      </c>
      <c r="L46" s="62">
        <f t="shared" si="41"/>
        <v>0</v>
      </c>
      <c r="M46" s="62">
        <f t="shared" si="41"/>
        <v>0</v>
      </c>
      <c r="N46" s="62">
        <f t="shared" si="41"/>
        <v>0</v>
      </c>
      <c r="O46" s="62">
        <f t="shared" si="41"/>
        <v>23374</v>
      </c>
      <c r="P46" s="89">
        <f t="shared" si="41"/>
        <v>960.49796000000003</v>
      </c>
      <c r="Q46" s="89">
        <f t="shared" si="41"/>
        <v>0</v>
      </c>
      <c r="R46" s="89">
        <f t="shared" si="41"/>
        <v>0</v>
      </c>
      <c r="S46" s="15">
        <f t="shared" si="41"/>
        <v>24334.497960000001</v>
      </c>
    </row>
    <row r="47" spans="1:19" ht="31.5" x14ac:dyDescent="0.2">
      <c r="A47" s="36" t="s">
        <v>0</v>
      </c>
      <c r="B47" s="36" t="s">
        <v>15</v>
      </c>
      <c r="C47" s="16">
        <v>902</v>
      </c>
      <c r="D47" s="1" t="s">
        <v>35</v>
      </c>
      <c r="E47" s="1" t="s">
        <v>20</v>
      </c>
      <c r="F47" s="1" t="s">
        <v>147</v>
      </c>
      <c r="G47" s="3" t="s">
        <v>16</v>
      </c>
      <c r="H47" s="3"/>
      <c r="I47" s="10">
        <v>23374</v>
      </c>
      <c r="J47" s="13"/>
      <c r="K47" s="63">
        <f>I47+J47</f>
        <v>23374</v>
      </c>
      <c r="L47" s="59"/>
      <c r="M47" s="59"/>
      <c r="N47" s="59"/>
      <c r="O47" s="56">
        <f>K47+L47+M47+N47</f>
        <v>23374</v>
      </c>
      <c r="P47" s="56">
        <v>960.49796000000003</v>
      </c>
      <c r="Q47" s="56"/>
      <c r="R47" s="56"/>
      <c r="S47" s="10">
        <f t="shared" ref="S47" si="42">O47+P47+Q47+R47</f>
        <v>24334.497960000001</v>
      </c>
    </row>
    <row r="48" spans="1:19" ht="31.5" x14ac:dyDescent="0.2">
      <c r="A48" s="36"/>
      <c r="B48" s="36" t="s">
        <v>365</v>
      </c>
      <c r="C48" s="16">
        <v>902</v>
      </c>
      <c r="D48" s="1" t="s">
        <v>35</v>
      </c>
      <c r="E48" s="1" t="s">
        <v>20</v>
      </c>
      <c r="F48" s="1" t="s">
        <v>367</v>
      </c>
      <c r="G48" s="3"/>
      <c r="H48" s="3"/>
      <c r="I48" s="15">
        <f t="shared" ref="I48:S48" si="43">I49</f>
        <v>193.2</v>
      </c>
      <c r="J48" s="12">
        <f t="shared" si="43"/>
        <v>3670.4</v>
      </c>
      <c r="K48" s="62">
        <f t="shared" si="43"/>
        <v>3863.6</v>
      </c>
      <c r="L48" s="62">
        <f t="shared" si="43"/>
        <v>0</v>
      </c>
      <c r="M48" s="62">
        <f t="shared" si="43"/>
        <v>0</v>
      </c>
      <c r="N48" s="62">
        <f t="shared" si="43"/>
        <v>0</v>
      </c>
      <c r="O48" s="62">
        <f t="shared" si="43"/>
        <v>3863.6</v>
      </c>
      <c r="P48" s="89">
        <f t="shared" si="43"/>
        <v>142.672</v>
      </c>
      <c r="Q48" s="89">
        <f t="shared" si="43"/>
        <v>0</v>
      </c>
      <c r="R48" s="89">
        <f t="shared" si="43"/>
        <v>0</v>
      </c>
      <c r="S48" s="15">
        <f t="shared" si="43"/>
        <v>4006.2719999999999</v>
      </c>
    </row>
    <row r="49" spans="1:19" ht="31.5" x14ac:dyDescent="0.2">
      <c r="A49" s="36"/>
      <c r="B49" s="36" t="s">
        <v>15</v>
      </c>
      <c r="C49" s="16">
        <v>902</v>
      </c>
      <c r="D49" s="1" t="s">
        <v>35</v>
      </c>
      <c r="E49" s="1" t="s">
        <v>20</v>
      </c>
      <c r="F49" s="1" t="s">
        <v>367</v>
      </c>
      <c r="G49" s="3">
        <v>600</v>
      </c>
      <c r="H49" s="3"/>
      <c r="I49" s="10">
        <v>193.2</v>
      </c>
      <c r="J49" s="13">
        <v>3670.4</v>
      </c>
      <c r="K49" s="63">
        <f>I49+J49</f>
        <v>3863.6</v>
      </c>
      <c r="L49" s="59"/>
      <c r="M49" s="59"/>
      <c r="N49" s="59"/>
      <c r="O49" s="56">
        <f>K49+L49+M49+N49</f>
        <v>3863.6</v>
      </c>
      <c r="P49" s="56">
        <v>142.672</v>
      </c>
      <c r="Q49" s="56"/>
      <c r="R49" s="56"/>
      <c r="S49" s="10">
        <f t="shared" ref="S49" si="44">O49+P49+Q49+R49</f>
        <v>4006.2719999999999</v>
      </c>
    </row>
    <row r="50" spans="1:19" x14ac:dyDescent="0.2">
      <c r="A50" s="36" t="s">
        <v>0</v>
      </c>
      <c r="B50" s="36" t="s">
        <v>412</v>
      </c>
      <c r="C50" s="16">
        <v>902</v>
      </c>
      <c r="D50" s="1" t="s">
        <v>35</v>
      </c>
      <c r="E50" s="1" t="s">
        <v>20</v>
      </c>
      <c r="F50" s="1" t="s">
        <v>148</v>
      </c>
      <c r="G50" s="3"/>
      <c r="H50" s="3"/>
      <c r="I50" s="15">
        <f t="shared" ref="I50:S50" si="45">I51</f>
        <v>20</v>
      </c>
      <c r="J50" s="12">
        <f t="shared" si="45"/>
        <v>0</v>
      </c>
      <c r="K50" s="62">
        <f t="shared" si="45"/>
        <v>20</v>
      </c>
      <c r="L50" s="62">
        <f t="shared" si="45"/>
        <v>0</v>
      </c>
      <c r="M50" s="62">
        <f t="shared" si="45"/>
        <v>0</v>
      </c>
      <c r="N50" s="62">
        <f t="shared" si="45"/>
        <v>0</v>
      </c>
      <c r="O50" s="62">
        <f t="shared" si="45"/>
        <v>20</v>
      </c>
      <c r="P50" s="89">
        <f t="shared" si="45"/>
        <v>0</v>
      </c>
      <c r="Q50" s="89">
        <f t="shared" si="45"/>
        <v>0</v>
      </c>
      <c r="R50" s="89">
        <f t="shared" si="45"/>
        <v>0</v>
      </c>
      <c r="S50" s="15">
        <f t="shared" si="45"/>
        <v>20</v>
      </c>
    </row>
    <row r="51" spans="1:19" ht="31.5" x14ac:dyDescent="0.2">
      <c r="A51" s="36" t="s">
        <v>0</v>
      </c>
      <c r="B51" s="36" t="s">
        <v>15</v>
      </c>
      <c r="C51" s="16">
        <v>902</v>
      </c>
      <c r="D51" s="1" t="s">
        <v>35</v>
      </c>
      <c r="E51" s="1" t="s">
        <v>20</v>
      </c>
      <c r="F51" s="1" t="s">
        <v>148</v>
      </c>
      <c r="G51" s="3">
        <v>600</v>
      </c>
      <c r="H51" s="3"/>
      <c r="I51" s="10">
        <v>20</v>
      </c>
      <c r="J51" s="13"/>
      <c r="K51" s="63">
        <f>I51+J51</f>
        <v>20</v>
      </c>
      <c r="L51" s="59"/>
      <c r="M51" s="59"/>
      <c r="N51" s="59"/>
      <c r="O51" s="56">
        <f>K51+L51+M51+N51</f>
        <v>20</v>
      </c>
      <c r="P51" s="56"/>
      <c r="Q51" s="56"/>
      <c r="R51" s="56"/>
      <c r="S51" s="10">
        <f t="shared" ref="S51" si="46">O51+P51+Q51+R51</f>
        <v>20</v>
      </c>
    </row>
    <row r="52" spans="1:19" x14ac:dyDescent="0.2">
      <c r="A52" s="36" t="s">
        <v>0</v>
      </c>
      <c r="B52" s="36" t="s">
        <v>130</v>
      </c>
      <c r="C52" s="16">
        <v>902</v>
      </c>
      <c r="D52" s="1" t="s">
        <v>35</v>
      </c>
      <c r="E52" s="1" t="s">
        <v>20</v>
      </c>
      <c r="F52" s="1" t="s">
        <v>259</v>
      </c>
      <c r="G52" s="3"/>
      <c r="H52" s="3"/>
      <c r="I52" s="15">
        <f t="shared" ref="I52:S52" si="47">I53</f>
        <v>0</v>
      </c>
      <c r="J52" s="12">
        <f t="shared" si="47"/>
        <v>485.8</v>
      </c>
      <c r="K52" s="62">
        <f t="shared" si="47"/>
        <v>485.8</v>
      </c>
      <c r="L52" s="62">
        <f t="shared" si="47"/>
        <v>0</v>
      </c>
      <c r="M52" s="62">
        <f t="shared" si="47"/>
        <v>0</v>
      </c>
      <c r="N52" s="62">
        <f t="shared" si="47"/>
        <v>0</v>
      </c>
      <c r="O52" s="62">
        <f t="shared" si="47"/>
        <v>485.8</v>
      </c>
      <c r="P52" s="89">
        <f t="shared" si="47"/>
        <v>25.89</v>
      </c>
      <c r="Q52" s="89">
        <f t="shared" si="47"/>
        <v>0</v>
      </c>
      <c r="R52" s="89">
        <f t="shared" si="47"/>
        <v>0</v>
      </c>
      <c r="S52" s="15">
        <f t="shared" si="47"/>
        <v>511.69</v>
      </c>
    </row>
    <row r="53" spans="1:19" ht="31.5" x14ac:dyDescent="0.2">
      <c r="A53" s="36" t="s">
        <v>0</v>
      </c>
      <c r="B53" s="36" t="s">
        <v>15</v>
      </c>
      <c r="C53" s="16">
        <v>902</v>
      </c>
      <c r="D53" s="1" t="s">
        <v>35</v>
      </c>
      <c r="E53" s="1" t="s">
        <v>20</v>
      </c>
      <c r="F53" s="1" t="s">
        <v>259</v>
      </c>
      <c r="G53" s="3">
        <v>600</v>
      </c>
      <c r="H53" s="3"/>
      <c r="I53" s="10"/>
      <c r="J53" s="13">
        <v>485.8</v>
      </c>
      <c r="K53" s="63">
        <f>I53+J53</f>
        <v>485.8</v>
      </c>
      <c r="L53" s="59"/>
      <c r="M53" s="59"/>
      <c r="N53" s="59"/>
      <c r="O53" s="56">
        <f>K53+L53+M53+N53</f>
        <v>485.8</v>
      </c>
      <c r="P53" s="56">
        <v>25.89</v>
      </c>
      <c r="Q53" s="56"/>
      <c r="R53" s="56"/>
      <c r="S53" s="10">
        <f t="shared" ref="S53:S55" si="48">O53+P53+Q53+R53</f>
        <v>511.69</v>
      </c>
    </row>
    <row r="54" spans="1:19" x14ac:dyDescent="0.2">
      <c r="A54" s="36"/>
      <c r="B54" s="36" t="s">
        <v>464</v>
      </c>
      <c r="C54" s="16">
        <v>902</v>
      </c>
      <c r="D54" s="1" t="s">
        <v>35</v>
      </c>
      <c r="E54" s="1" t="s">
        <v>20</v>
      </c>
      <c r="F54" s="1" t="s">
        <v>463</v>
      </c>
      <c r="G54" s="3"/>
      <c r="H54" s="3"/>
      <c r="I54" s="10">
        <f>I55</f>
        <v>0</v>
      </c>
      <c r="J54" s="10">
        <f t="shared" ref="J54:P54" si="49">J55</f>
        <v>0</v>
      </c>
      <c r="K54" s="59">
        <f t="shared" si="49"/>
        <v>0</v>
      </c>
      <c r="L54" s="59">
        <f t="shared" si="49"/>
        <v>0</v>
      </c>
      <c r="M54" s="59">
        <f t="shared" si="49"/>
        <v>0</v>
      </c>
      <c r="N54" s="59">
        <f t="shared" si="49"/>
        <v>0</v>
      </c>
      <c r="O54" s="59">
        <f t="shared" si="49"/>
        <v>0</v>
      </c>
      <c r="P54" s="59">
        <f t="shared" si="49"/>
        <v>830</v>
      </c>
      <c r="Q54" s="59">
        <f t="shared" ref="Q54" si="50">Q55</f>
        <v>0</v>
      </c>
      <c r="R54" s="59">
        <f t="shared" ref="R54" si="51">R55</f>
        <v>0</v>
      </c>
      <c r="S54" s="10">
        <f t="shared" ref="S54" si="52">S55</f>
        <v>830</v>
      </c>
    </row>
    <row r="55" spans="1:19" ht="31.5" x14ac:dyDescent="0.2">
      <c r="A55" s="36"/>
      <c r="B55" s="36" t="s">
        <v>15</v>
      </c>
      <c r="C55" s="16">
        <v>902</v>
      </c>
      <c r="D55" s="1" t="s">
        <v>35</v>
      </c>
      <c r="E55" s="1" t="s">
        <v>20</v>
      </c>
      <c r="F55" s="1" t="s">
        <v>463</v>
      </c>
      <c r="G55" s="3">
        <v>600</v>
      </c>
      <c r="H55" s="3"/>
      <c r="I55" s="10">
        <v>0</v>
      </c>
      <c r="J55" s="13">
        <v>0</v>
      </c>
      <c r="K55" s="59">
        <v>0</v>
      </c>
      <c r="L55" s="59"/>
      <c r="M55" s="59"/>
      <c r="N55" s="59"/>
      <c r="O55" s="59">
        <v>0</v>
      </c>
      <c r="P55" s="59">
        <f>1000-170</f>
        <v>830</v>
      </c>
      <c r="Q55" s="59"/>
      <c r="R55" s="59"/>
      <c r="S55" s="10">
        <f t="shared" si="48"/>
        <v>830</v>
      </c>
    </row>
    <row r="56" spans="1:19" x14ac:dyDescent="0.2">
      <c r="A56" s="36"/>
      <c r="B56" s="36" t="s">
        <v>332</v>
      </c>
      <c r="C56" s="16">
        <v>902</v>
      </c>
      <c r="D56" s="1" t="s">
        <v>35</v>
      </c>
      <c r="E56" s="1" t="s">
        <v>20</v>
      </c>
      <c r="F56" s="1" t="s">
        <v>333</v>
      </c>
      <c r="G56" s="3"/>
      <c r="H56" s="3"/>
      <c r="I56" s="15">
        <f t="shared" ref="I56:S56" si="53">I57</f>
        <v>1250</v>
      </c>
      <c r="J56" s="12">
        <f t="shared" si="53"/>
        <v>0</v>
      </c>
      <c r="K56" s="62">
        <f t="shared" si="53"/>
        <v>1250</v>
      </c>
      <c r="L56" s="62">
        <f t="shared" si="53"/>
        <v>0</v>
      </c>
      <c r="M56" s="62">
        <f t="shared" si="53"/>
        <v>0</v>
      </c>
      <c r="N56" s="62">
        <f t="shared" si="53"/>
        <v>0</v>
      </c>
      <c r="O56" s="62">
        <f t="shared" si="53"/>
        <v>1250</v>
      </c>
      <c r="P56" s="89">
        <f t="shared" si="53"/>
        <v>-505.29999999999995</v>
      </c>
      <c r="Q56" s="89">
        <f t="shared" si="53"/>
        <v>0</v>
      </c>
      <c r="R56" s="89">
        <f t="shared" si="53"/>
        <v>0</v>
      </c>
      <c r="S56" s="15">
        <f t="shared" si="53"/>
        <v>744.7</v>
      </c>
    </row>
    <row r="57" spans="1:19" ht="31.5" x14ac:dyDescent="0.2">
      <c r="A57" s="36"/>
      <c r="B57" s="36" t="s">
        <v>15</v>
      </c>
      <c r="C57" s="16">
        <v>902</v>
      </c>
      <c r="D57" s="1" t="s">
        <v>35</v>
      </c>
      <c r="E57" s="1" t="s">
        <v>20</v>
      </c>
      <c r="F57" s="1" t="s">
        <v>333</v>
      </c>
      <c r="G57" s="3">
        <v>600</v>
      </c>
      <c r="H57" s="3"/>
      <c r="I57" s="10">
        <v>1250</v>
      </c>
      <c r="J57" s="13"/>
      <c r="K57" s="63">
        <f>I57+J57</f>
        <v>1250</v>
      </c>
      <c r="L57" s="59"/>
      <c r="M57" s="59"/>
      <c r="N57" s="59"/>
      <c r="O57" s="56">
        <f>K57+L57+M57+N57</f>
        <v>1250</v>
      </c>
      <c r="P57" s="56">
        <f>-1155.5+650.2</f>
        <v>-505.29999999999995</v>
      </c>
      <c r="Q57" s="56"/>
      <c r="R57" s="56"/>
      <c r="S57" s="10">
        <f t="shared" ref="S57" si="54">O57+P57+Q57+R57</f>
        <v>744.7</v>
      </c>
    </row>
    <row r="58" spans="1:19" x14ac:dyDescent="0.2">
      <c r="A58" s="36"/>
      <c r="B58" s="36" t="s">
        <v>401</v>
      </c>
      <c r="C58" s="16">
        <v>902</v>
      </c>
      <c r="D58" s="1" t="s">
        <v>35</v>
      </c>
      <c r="E58" s="1" t="s">
        <v>20</v>
      </c>
      <c r="F58" s="1" t="s">
        <v>400</v>
      </c>
      <c r="G58" s="3"/>
      <c r="H58" s="3"/>
      <c r="I58" s="15">
        <f t="shared" ref="I58:S58" si="55">I59</f>
        <v>0</v>
      </c>
      <c r="J58" s="12">
        <f t="shared" si="55"/>
        <v>100</v>
      </c>
      <c r="K58" s="62">
        <f t="shared" si="55"/>
        <v>100</v>
      </c>
      <c r="L58" s="62">
        <f t="shared" si="55"/>
        <v>0</v>
      </c>
      <c r="M58" s="62">
        <f t="shared" si="55"/>
        <v>0</v>
      </c>
      <c r="N58" s="62">
        <f t="shared" si="55"/>
        <v>0</v>
      </c>
      <c r="O58" s="62">
        <f t="shared" si="55"/>
        <v>100</v>
      </c>
      <c r="P58" s="89">
        <f t="shared" si="55"/>
        <v>0</v>
      </c>
      <c r="Q58" s="89">
        <f t="shared" si="55"/>
        <v>0</v>
      </c>
      <c r="R58" s="89">
        <f t="shared" si="55"/>
        <v>0</v>
      </c>
      <c r="S58" s="15">
        <f t="shared" si="55"/>
        <v>100</v>
      </c>
    </row>
    <row r="59" spans="1:19" ht="31.5" x14ac:dyDescent="0.2">
      <c r="A59" s="36"/>
      <c r="B59" s="36" t="s">
        <v>15</v>
      </c>
      <c r="C59" s="16">
        <v>902</v>
      </c>
      <c r="D59" s="1" t="s">
        <v>35</v>
      </c>
      <c r="E59" s="1" t="s">
        <v>20</v>
      </c>
      <c r="F59" s="1" t="s">
        <v>400</v>
      </c>
      <c r="G59" s="3">
        <v>600</v>
      </c>
      <c r="H59" s="3"/>
      <c r="I59" s="10"/>
      <c r="J59" s="13">
        <v>100</v>
      </c>
      <c r="K59" s="63">
        <f>I59+J59</f>
        <v>100</v>
      </c>
      <c r="L59" s="59"/>
      <c r="M59" s="59"/>
      <c r="N59" s="59"/>
      <c r="O59" s="56">
        <f>K59+L59+M59+N59</f>
        <v>100</v>
      </c>
      <c r="P59" s="56"/>
      <c r="Q59" s="56"/>
      <c r="R59" s="56"/>
      <c r="S59" s="10">
        <f t="shared" ref="S59" si="56">O59+P59+Q59+R59</f>
        <v>100</v>
      </c>
    </row>
    <row r="60" spans="1:19" ht="31.5" x14ac:dyDescent="0.2">
      <c r="A60" s="36"/>
      <c r="B60" s="36" t="s">
        <v>414</v>
      </c>
      <c r="C60" s="16">
        <v>902</v>
      </c>
      <c r="D60" s="1" t="s">
        <v>35</v>
      </c>
      <c r="E60" s="1" t="s">
        <v>20</v>
      </c>
      <c r="F60" s="1" t="s">
        <v>396</v>
      </c>
      <c r="G60" s="3"/>
      <c r="H60" s="3"/>
      <c r="I60" s="10">
        <f t="shared" ref="I60:S60" si="57">I61</f>
        <v>1997.4</v>
      </c>
      <c r="J60" s="13">
        <f t="shared" si="57"/>
        <v>17976.400000000001</v>
      </c>
      <c r="K60" s="63">
        <f t="shared" si="57"/>
        <v>19973.800000000003</v>
      </c>
      <c r="L60" s="63">
        <f t="shared" si="57"/>
        <v>0</v>
      </c>
      <c r="M60" s="63">
        <f t="shared" si="57"/>
        <v>0</v>
      </c>
      <c r="N60" s="63">
        <f t="shared" si="57"/>
        <v>0</v>
      </c>
      <c r="O60" s="63">
        <f t="shared" si="57"/>
        <v>19973.800000000003</v>
      </c>
      <c r="P60" s="59">
        <f t="shared" si="57"/>
        <v>0</v>
      </c>
      <c r="Q60" s="59">
        <f t="shared" si="57"/>
        <v>0</v>
      </c>
      <c r="R60" s="59">
        <f t="shared" si="57"/>
        <v>0</v>
      </c>
      <c r="S60" s="10">
        <f t="shared" si="57"/>
        <v>19973.800000000003</v>
      </c>
    </row>
    <row r="61" spans="1:19" ht="31.5" x14ac:dyDescent="0.2">
      <c r="A61" s="36"/>
      <c r="B61" s="36" t="s">
        <v>15</v>
      </c>
      <c r="C61" s="16">
        <v>902</v>
      </c>
      <c r="D61" s="1" t="s">
        <v>35</v>
      </c>
      <c r="E61" s="1" t="s">
        <v>20</v>
      </c>
      <c r="F61" s="1" t="s">
        <v>396</v>
      </c>
      <c r="G61" s="3">
        <v>600</v>
      </c>
      <c r="H61" s="3"/>
      <c r="I61" s="10">
        <v>1997.4</v>
      </c>
      <c r="J61" s="13">
        <v>17976.400000000001</v>
      </c>
      <c r="K61" s="63">
        <f>I61+J61</f>
        <v>19973.800000000003</v>
      </c>
      <c r="L61" s="59"/>
      <c r="M61" s="59"/>
      <c r="N61" s="59"/>
      <c r="O61" s="56">
        <f>K61+L61+M61+N61</f>
        <v>19973.800000000003</v>
      </c>
      <c r="P61" s="56"/>
      <c r="Q61" s="56"/>
      <c r="R61" s="56"/>
      <c r="S61" s="10">
        <f t="shared" ref="S61" si="58">O61+P61+Q61+R61</f>
        <v>19973.800000000003</v>
      </c>
    </row>
    <row r="62" spans="1:19" x14ac:dyDescent="0.2">
      <c r="A62" s="36"/>
      <c r="B62" s="44" t="s">
        <v>72</v>
      </c>
      <c r="C62" s="16">
        <v>902</v>
      </c>
      <c r="D62" s="1" t="s">
        <v>35</v>
      </c>
      <c r="E62" s="1" t="s">
        <v>20</v>
      </c>
      <c r="F62" s="1" t="s">
        <v>154</v>
      </c>
      <c r="G62" s="3" t="s">
        <v>0</v>
      </c>
      <c r="H62" s="3"/>
      <c r="I62" s="15">
        <f t="shared" ref="I62:R62" si="59">I65+I70+I63</f>
        <v>1112.5999999999999</v>
      </c>
      <c r="J62" s="12">
        <f t="shared" si="59"/>
        <v>277.89999999999998</v>
      </c>
      <c r="K62" s="62">
        <f t="shared" si="59"/>
        <v>1390.5</v>
      </c>
      <c r="L62" s="62">
        <f t="shared" si="59"/>
        <v>0</v>
      </c>
      <c r="M62" s="62">
        <f t="shared" si="59"/>
        <v>0</v>
      </c>
      <c r="N62" s="62">
        <f t="shared" si="59"/>
        <v>0</v>
      </c>
      <c r="O62" s="62">
        <f t="shared" si="59"/>
        <v>1390.5</v>
      </c>
      <c r="P62" s="89">
        <f t="shared" si="59"/>
        <v>0</v>
      </c>
      <c r="Q62" s="89">
        <f t="shared" si="59"/>
        <v>0</v>
      </c>
      <c r="R62" s="89">
        <f t="shared" si="59"/>
        <v>0</v>
      </c>
      <c r="S62" s="15">
        <f t="shared" ref="S62" si="60">S65+S70+S63</f>
        <v>1390.5</v>
      </c>
    </row>
    <row r="63" spans="1:19" ht="31.5" x14ac:dyDescent="0.2">
      <c r="A63" s="36"/>
      <c r="B63" s="36" t="s">
        <v>347</v>
      </c>
      <c r="C63" s="16">
        <v>902</v>
      </c>
      <c r="D63" s="1" t="s">
        <v>35</v>
      </c>
      <c r="E63" s="1" t="s">
        <v>20</v>
      </c>
      <c r="F63" s="1" t="s">
        <v>346</v>
      </c>
      <c r="G63" s="3"/>
      <c r="H63" s="3"/>
      <c r="I63" s="15">
        <f t="shared" ref="I63:S63" si="61">I64</f>
        <v>100</v>
      </c>
      <c r="J63" s="12">
        <f t="shared" si="61"/>
        <v>0</v>
      </c>
      <c r="K63" s="62">
        <f t="shared" si="61"/>
        <v>100</v>
      </c>
      <c r="L63" s="62">
        <f t="shared" si="61"/>
        <v>0</v>
      </c>
      <c r="M63" s="62">
        <f t="shared" si="61"/>
        <v>0</v>
      </c>
      <c r="N63" s="62">
        <f t="shared" si="61"/>
        <v>0</v>
      </c>
      <c r="O63" s="62">
        <f t="shared" si="61"/>
        <v>100</v>
      </c>
      <c r="P63" s="89">
        <f t="shared" si="61"/>
        <v>0</v>
      </c>
      <c r="Q63" s="89">
        <f t="shared" si="61"/>
        <v>0</v>
      </c>
      <c r="R63" s="89">
        <f t="shared" si="61"/>
        <v>0</v>
      </c>
      <c r="S63" s="15">
        <f t="shared" si="61"/>
        <v>100</v>
      </c>
    </row>
    <row r="64" spans="1:19" ht="31.5" x14ac:dyDescent="0.2">
      <c r="A64" s="36"/>
      <c r="B64" s="44" t="s">
        <v>15</v>
      </c>
      <c r="C64" s="16">
        <v>902</v>
      </c>
      <c r="D64" s="1" t="s">
        <v>35</v>
      </c>
      <c r="E64" s="1" t="s">
        <v>20</v>
      </c>
      <c r="F64" s="1" t="s">
        <v>346</v>
      </c>
      <c r="G64" s="3">
        <v>600</v>
      </c>
      <c r="H64" s="3"/>
      <c r="I64" s="10">
        <v>100</v>
      </c>
      <c r="J64" s="13"/>
      <c r="K64" s="63">
        <f>I64+J64</f>
        <v>100</v>
      </c>
      <c r="L64" s="59"/>
      <c r="M64" s="59"/>
      <c r="N64" s="59"/>
      <c r="O64" s="56">
        <f>K64+L64+M64+N64</f>
        <v>100</v>
      </c>
      <c r="P64" s="56"/>
      <c r="Q64" s="56"/>
      <c r="R64" s="56"/>
      <c r="S64" s="10">
        <f t="shared" ref="S64" si="62">O64+P64+Q64+R64</f>
        <v>100</v>
      </c>
    </row>
    <row r="65" spans="1:19" x14ac:dyDescent="0.2">
      <c r="A65" s="36"/>
      <c r="B65" s="44" t="s">
        <v>266</v>
      </c>
      <c r="C65" s="16">
        <v>902</v>
      </c>
      <c r="D65" s="1" t="s">
        <v>35</v>
      </c>
      <c r="E65" s="1" t="s">
        <v>20</v>
      </c>
      <c r="F65" s="1" t="s">
        <v>269</v>
      </c>
      <c r="G65" s="3"/>
      <c r="H65" s="3"/>
      <c r="I65" s="15">
        <f t="shared" ref="I65:O65" si="63">I66+I68</f>
        <v>1012.6</v>
      </c>
      <c r="J65" s="12">
        <f t="shared" si="63"/>
        <v>226.7</v>
      </c>
      <c r="K65" s="62">
        <f t="shared" si="63"/>
        <v>1239.3</v>
      </c>
      <c r="L65" s="62">
        <f t="shared" si="63"/>
        <v>0</v>
      </c>
      <c r="M65" s="62">
        <f t="shared" si="63"/>
        <v>0</v>
      </c>
      <c r="N65" s="62">
        <f t="shared" si="63"/>
        <v>0</v>
      </c>
      <c r="O65" s="62">
        <f t="shared" si="63"/>
        <v>1239.3</v>
      </c>
      <c r="P65" s="89">
        <f t="shared" ref="P65:S65" si="64">P66+P68</f>
        <v>0</v>
      </c>
      <c r="Q65" s="89">
        <f t="shared" si="64"/>
        <v>0</v>
      </c>
      <c r="R65" s="89">
        <f t="shared" si="64"/>
        <v>0</v>
      </c>
      <c r="S65" s="15">
        <f t="shared" si="64"/>
        <v>1239.3</v>
      </c>
    </row>
    <row r="66" spans="1:19" ht="31.5" x14ac:dyDescent="0.2">
      <c r="A66" s="36"/>
      <c r="B66" s="36" t="s">
        <v>70</v>
      </c>
      <c r="C66" s="16">
        <v>902</v>
      </c>
      <c r="D66" s="1" t="s">
        <v>35</v>
      </c>
      <c r="E66" s="1" t="s">
        <v>20</v>
      </c>
      <c r="F66" s="1" t="s">
        <v>155</v>
      </c>
      <c r="G66" s="3" t="s">
        <v>0</v>
      </c>
      <c r="H66" s="3"/>
      <c r="I66" s="15">
        <f t="shared" ref="I66:S66" si="65">I67</f>
        <v>1000.6</v>
      </c>
      <c r="J66" s="12">
        <f t="shared" si="65"/>
        <v>0</v>
      </c>
      <c r="K66" s="62">
        <f t="shared" si="65"/>
        <v>1000.6</v>
      </c>
      <c r="L66" s="62">
        <f t="shared" si="65"/>
        <v>0</v>
      </c>
      <c r="M66" s="62">
        <f t="shared" si="65"/>
        <v>0</v>
      </c>
      <c r="N66" s="62">
        <f t="shared" si="65"/>
        <v>0</v>
      </c>
      <c r="O66" s="62">
        <f t="shared" si="65"/>
        <v>1000.6</v>
      </c>
      <c r="P66" s="89">
        <f t="shared" si="65"/>
        <v>0</v>
      </c>
      <c r="Q66" s="89">
        <f t="shared" si="65"/>
        <v>0</v>
      </c>
      <c r="R66" s="89">
        <f t="shared" si="65"/>
        <v>0</v>
      </c>
      <c r="S66" s="15">
        <f t="shared" si="65"/>
        <v>1000.6</v>
      </c>
    </row>
    <row r="67" spans="1:19" ht="31.5" x14ac:dyDescent="0.2">
      <c r="A67" s="36" t="s">
        <v>0</v>
      </c>
      <c r="B67" s="36" t="s">
        <v>15</v>
      </c>
      <c r="C67" s="16">
        <v>902</v>
      </c>
      <c r="D67" s="1" t="s">
        <v>35</v>
      </c>
      <c r="E67" s="1" t="s">
        <v>20</v>
      </c>
      <c r="F67" s="1" t="s">
        <v>155</v>
      </c>
      <c r="G67" s="3" t="s">
        <v>16</v>
      </c>
      <c r="H67" s="3"/>
      <c r="I67" s="10">
        <v>1000.6</v>
      </c>
      <c r="J67" s="13"/>
      <c r="K67" s="63">
        <f>I67+J67</f>
        <v>1000.6</v>
      </c>
      <c r="L67" s="59"/>
      <c r="M67" s="59"/>
      <c r="N67" s="59"/>
      <c r="O67" s="56">
        <f>K67+L67+M67+N67</f>
        <v>1000.6</v>
      </c>
      <c r="P67" s="56"/>
      <c r="Q67" s="56"/>
      <c r="R67" s="56"/>
      <c r="S67" s="10">
        <f t="shared" ref="S67" si="66">O67+P67+Q67+R67</f>
        <v>1000.6</v>
      </c>
    </row>
    <row r="68" spans="1:19" ht="31.5" x14ac:dyDescent="0.2">
      <c r="A68" s="36"/>
      <c r="B68" s="36" t="s">
        <v>365</v>
      </c>
      <c r="C68" s="16">
        <v>902</v>
      </c>
      <c r="D68" s="1" t="s">
        <v>35</v>
      </c>
      <c r="E68" s="1" t="s">
        <v>20</v>
      </c>
      <c r="F68" s="1" t="s">
        <v>368</v>
      </c>
      <c r="G68" s="3"/>
      <c r="H68" s="3"/>
      <c r="I68" s="15">
        <f t="shared" ref="I68:S68" si="67">I69</f>
        <v>12</v>
      </c>
      <c r="J68" s="12">
        <f t="shared" si="67"/>
        <v>226.7</v>
      </c>
      <c r="K68" s="62">
        <f t="shared" si="67"/>
        <v>238.7</v>
      </c>
      <c r="L68" s="62">
        <f t="shared" si="67"/>
        <v>0</v>
      </c>
      <c r="M68" s="62">
        <f t="shared" si="67"/>
        <v>0</v>
      </c>
      <c r="N68" s="62">
        <f t="shared" si="67"/>
        <v>0</v>
      </c>
      <c r="O68" s="62">
        <f t="shared" si="67"/>
        <v>238.7</v>
      </c>
      <c r="P68" s="89">
        <f t="shared" si="67"/>
        <v>0</v>
      </c>
      <c r="Q68" s="89">
        <f t="shared" si="67"/>
        <v>0</v>
      </c>
      <c r="R68" s="89">
        <f t="shared" si="67"/>
        <v>0</v>
      </c>
      <c r="S68" s="15">
        <f t="shared" si="67"/>
        <v>238.7</v>
      </c>
    </row>
    <row r="69" spans="1:19" ht="31.5" x14ac:dyDescent="0.2">
      <c r="A69" s="36"/>
      <c r="B69" s="36" t="s">
        <v>15</v>
      </c>
      <c r="C69" s="16">
        <v>902</v>
      </c>
      <c r="D69" s="1" t="s">
        <v>35</v>
      </c>
      <c r="E69" s="1" t="s">
        <v>20</v>
      </c>
      <c r="F69" s="1" t="s">
        <v>368</v>
      </c>
      <c r="G69" s="3" t="s">
        <v>16</v>
      </c>
      <c r="H69" s="3"/>
      <c r="I69" s="10">
        <v>12</v>
      </c>
      <c r="J69" s="13">
        <v>226.7</v>
      </c>
      <c r="K69" s="63">
        <f>I69+J69</f>
        <v>238.7</v>
      </c>
      <c r="L69" s="59"/>
      <c r="M69" s="59"/>
      <c r="N69" s="59"/>
      <c r="O69" s="56">
        <f>K69+L69+M69+N69</f>
        <v>238.7</v>
      </c>
      <c r="P69" s="56"/>
      <c r="Q69" s="56"/>
      <c r="R69" s="56"/>
      <c r="S69" s="10">
        <f t="shared" ref="S69" si="68">O69+P69+Q69+R69</f>
        <v>238.7</v>
      </c>
    </row>
    <row r="70" spans="1:19" x14ac:dyDescent="0.2">
      <c r="A70" s="36" t="s">
        <v>0</v>
      </c>
      <c r="B70" s="36" t="s">
        <v>130</v>
      </c>
      <c r="C70" s="16">
        <v>902</v>
      </c>
      <c r="D70" s="1" t="s">
        <v>35</v>
      </c>
      <c r="E70" s="1" t="s">
        <v>20</v>
      </c>
      <c r="F70" s="1" t="s">
        <v>260</v>
      </c>
      <c r="G70" s="3"/>
      <c r="H70" s="3"/>
      <c r="I70" s="15">
        <f t="shared" ref="I70:S70" si="69">I71</f>
        <v>0</v>
      </c>
      <c r="J70" s="12">
        <f t="shared" si="69"/>
        <v>51.2</v>
      </c>
      <c r="K70" s="62">
        <f t="shared" si="69"/>
        <v>51.2</v>
      </c>
      <c r="L70" s="62">
        <f t="shared" si="69"/>
        <v>0</v>
      </c>
      <c r="M70" s="62">
        <f t="shared" si="69"/>
        <v>0</v>
      </c>
      <c r="N70" s="62">
        <f t="shared" si="69"/>
        <v>0</v>
      </c>
      <c r="O70" s="62">
        <f t="shared" si="69"/>
        <v>51.2</v>
      </c>
      <c r="P70" s="89">
        <f t="shared" si="69"/>
        <v>0</v>
      </c>
      <c r="Q70" s="89">
        <f t="shared" si="69"/>
        <v>0</v>
      </c>
      <c r="R70" s="89">
        <f t="shared" si="69"/>
        <v>0</v>
      </c>
      <c r="S70" s="15">
        <f t="shared" si="69"/>
        <v>51.2</v>
      </c>
    </row>
    <row r="71" spans="1:19" ht="31.5" x14ac:dyDescent="0.2">
      <c r="A71" s="36" t="s">
        <v>0</v>
      </c>
      <c r="B71" s="36" t="s">
        <v>15</v>
      </c>
      <c r="C71" s="16">
        <v>902</v>
      </c>
      <c r="D71" s="1" t="s">
        <v>35</v>
      </c>
      <c r="E71" s="1" t="s">
        <v>20</v>
      </c>
      <c r="F71" s="1" t="s">
        <v>260</v>
      </c>
      <c r="G71" s="3">
        <v>600</v>
      </c>
      <c r="H71" s="3"/>
      <c r="I71" s="10"/>
      <c r="J71" s="13">
        <v>51.2</v>
      </c>
      <c r="K71" s="63">
        <f>I71+J71</f>
        <v>51.2</v>
      </c>
      <c r="L71" s="59"/>
      <c r="M71" s="59"/>
      <c r="N71" s="59"/>
      <c r="O71" s="56">
        <f>K71+L71+M71+N71</f>
        <v>51.2</v>
      </c>
      <c r="P71" s="56"/>
      <c r="Q71" s="56"/>
      <c r="R71" s="56"/>
      <c r="S71" s="10">
        <f t="shared" ref="S71" si="70">O71+P71+Q71+R71</f>
        <v>51.2</v>
      </c>
    </row>
    <row r="72" spans="1:19" x14ac:dyDescent="0.2">
      <c r="A72" s="36" t="s">
        <v>0</v>
      </c>
      <c r="B72" s="44" t="s">
        <v>73</v>
      </c>
      <c r="C72" s="16">
        <v>902</v>
      </c>
      <c r="D72" s="1" t="s">
        <v>35</v>
      </c>
      <c r="E72" s="1" t="s">
        <v>20</v>
      </c>
      <c r="F72" s="1" t="s">
        <v>156</v>
      </c>
      <c r="G72" s="3" t="s">
        <v>0</v>
      </c>
      <c r="H72" s="3"/>
      <c r="I72" s="15">
        <f>I73+I80+I85+I91+I89</f>
        <v>9125.7000000000007</v>
      </c>
      <c r="J72" s="12">
        <f t="shared" ref="J72:N72" si="71">J73+J80+J85+J91+J87+J89</f>
        <v>3220.2000000000003</v>
      </c>
      <c r="K72" s="62">
        <f t="shared" si="71"/>
        <v>12345.9</v>
      </c>
      <c r="L72" s="62">
        <f>L73+L80+L85+L91+L87+L89+L76</f>
        <v>345.20299999999997</v>
      </c>
      <c r="M72" s="62">
        <f t="shared" si="71"/>
        <v>0</v>
      </c>
      <c r="N72" s="62">
        <f t="shared" si="71"/>
        <v>0</v>
      </c>
      <c r="O72" s="62">
        <f>O73+O80+O85+O91+O87+O89+O76</f>
        <v>12691.102999999999</v>
      </c>
      <c r="P72" s="89">
        <f t="shared" ref="P72:R72" si="72">P73+P80+P85+P91+P87+P89+P76</f>
        <v>-111.8</v>
      </c>
      <c r="Q72" s="89">
        <f t="shared" si="72"/>
        <v>0</v>
      </c>
      <c r="R72" s="89">
        <f t="shared" si="72"/>
        <v>0</v>
      </c>
      <c r="S72" s="15">
        <f t="shared" ref="S72" si="73">S73+S80+S85+S91+S87+S89+S76</f>
        <v>12579.302999999998</v>
      </c>
    </row>
    <row r="73" spans="1:19" x14ac:dyDescent="0.2">
      <c r="A73" s="36" t="s">
        <v>0</v>
      </c>
      <c r="B73" s="36" t="s">
        <v>131</v>
      </c>
      <c r="C73" s="16">
        <v>902</v>
      </c>
      <c r="D73" s="1" t="s">
        <v>35</v>
      </c>
      <c r="E73" s="1" t="s">
        <v>20</v>
      </c>
      <c r="F73" s="1" t="s">
        <v>157</v>
      </c>
      <c r="G73" s="3"/>
      <c r="H73" s="3"/>
      <c r="I73" s="15">
        <f t="shared" ref="I73:R73" si="74">I74+I78</f>
        <v>662.6</v>
      </c>
      <c r="J73" s="12">
        <f t="shared" si="74"/>
        <v>0</v>
      </c>
      <c r="K73" s="62">
        <f t="shared" si="74"/>
        <v>662.6</v>
      </c>
      <c r="L73" s="62">
        <f t="shared" si="74"/>
        <v>0</v>
      </c>
      <c r="M73" s="62">
        <f t="shared" si="74"/>
        <v>0</v>
      </c>
      <c r="N73" s="62">
        <f t="shared" si="74"/>
        <v>0</v>
      </c>
      <c r="O73" s="62">
        <f t="shared" si="74"/>
        <v>662.6</v>
      </c>
      <c r="P73" s="89">
        <f t="shared" si="74"/>
        <v>-111.8</v>
      </c>
      <c r="Q73" s="89">
        <f t="shared" si="74"/>
        <v>0</v>
      </c>
      <c r="R73" s="89">
        <f t="shared" si="74"/>
        <v>0</v>
      </c>
      <c r="S73" s="15">
        <f t="shared" ref="S73" si="75">S74+S78</f>
        <v>550.80000000000007</v>
      </c>
    </row>
    <row r="74" spans="1:19" x14ac:dyDescent="0.2">
      <c r="A74" s="36"/>
      <c r="B74" s="36" t="s">
        <v>349</v>
      </c>
      <c r="C74" s="16">
        <v>902</v>
      </c>
      <c r="D74" s="1" t="s">
        <v>35</v>
      </c>
      <c r="E74" s="1" t="s">
        <v>20</v>
      </c>
      <c r="F74" s="1" t="s">
        <v>158</v>
      </c>
      <c r="G74" s="3"/>
      <c r="H74" s="3"/>
      <c r="I74" s="15">
        <f t="shared" ref="I74:S74" si="76">I75</f>
        <v>609.6</v>
      </c>
      <c r="J74" s="12">
        <f t="shared" si="76"/>
        <v>0</v>
      </c>
      <c r="K74" s="62">
        <f t="shared" si="76"/>
        <v>609.6</v>
      </c>
      <c r="L74" s="62">
        <f t="shared" si="76"/>
        <v>0</v>
      </c>
      <c r="M74" s="62">
        <f t="shared" si="76"/>
        <v>0</v>
      </c>
      <c r="N74" s="62">
        <f t="shared" si="76"/>
        <v>0</v>
      </c>
      <c r="O74" s="62">
        <f t="shared" si="76"/>
        <v>609.6</v>
      </c>
      <c r="P74" s="89">
        <f t="shared" si="76"/>
        <v>-58.8</v>
      </c>
      <c r="Q74" s="89">
        <f t="shared" si="76"/>
        <v>0</v>
      </c>
      <c r="R74" s="89">
        <f t="shared" si="76"/>
        <v>0</v>
      </c>
      <c r="S74" s="15">
        <f t="shared" si="76"/>
        <v>550.80000000000007</v>
      </c>
    </row>
    <row r="75" spans="1:19" ht="31.5" x14ac:dyDescent="0.2">
      <c r="A75" s="36"/>
      <c r="B75" s="36" t="s">
        <v>15</v>
      </c>
      <c r="C75" s="16">
        <v>902</v>
      </c>
      <c r="D75" s="1" t="s">
        <v>35</v>
      </c>
      <c r="E75" s="1" t="s">
        <v>20</v>
      </c>
      <c r="F75" s="1" t="s">
        <v>158</v>
      </c>
      <c r="G75" s="3">
        <v>600</v>
      </c>
      <c r="H75" s="3"/>
      <c r="I75" s="10">
        <v>609.6</v>
      </c>
      <c r="J75" s="13"/>
      <c r="K75" s="63">
        <v>609.6</v>
      </c>
      <c r="L75" s="59"/>
      <c r="M75" s="59"/>
      <c r="N75" s="59"/>
      <c r="O75" s="56">
        <f>K75+L75+M75+N75</f>
        <v>609.6</v>
      </c>
      <c r="P75" s="56">
        <v>-58.8</v>
      </c>
      <c r="Q75" s="56"/>
      <c r="R75" s="56"/>
      <c r="S75" s="10">
        <f t="shared" ref="S75" si="77">O75+P75+Q75+R75</f>
        <v>550.80000000000007</v>
      </c>
    </row>
    <row r="76" spans="1:19" x14ac:dyDescent="0.2">
      <c r="A76" s="36"/>
      <c r="B76" s="36" t="s">
        <v>459</v>
      </c>
      <c r="C76" s="16">
        <v>902</v>
      </c>
      <c r="D76" s="1" t="s">
        <v>35</v>
      </c>
      <c r="E76" s="1" t="s">
        <v>20</v>
      </c>
      <c r="F76" s="1" t="s">
        <v>458</v>
      </c>
      <c r="G76" s="3"/>
      <c r="H76" s="3"/>
      <c r="I76" s="10"/>
      <c r="J76" s="13"/>
      <c r="K76" s="63"/>
      <c r="L76" s="59">
        <f>L77</f>
        <v>238.953</v>
      </c>
      <c r="M76" s="59">
        <f t="shared" ref="M76:S76" si="78">M77</f>
        <v>0</v>
      </c>
      <c r="N76" s="59">
        <f t="shared" si="78"/>
        <v>0</v>
      </c>
      <c r="O76" s="56">
        <f t="shared" si="78"/>
        <v>238.953</v>
      </c>
      <c r="P76" s="59">
        <f t="shared" si="78"/>
        <v>0</v>
      </c>
      <c r="Q76" s="59">
        <f t="shared" si="78"/>
        <v>0</v>
      </c>
      <c r="R76" s="59">
        <f t="shared" si="78"/>
        <v>0</v>
      </c>
      <c r="S76" s="10">
        <f t="shared" si="78"/>
        <v>238.953</v>
      </c>
    </row>
    <row r="77" spans="1:19" ht="31.5" x14ac:dyDescent="0.2">
      <c r="A77" s="36"/>
      <c r="B77" s="36" t="s">
        <v>15</v>
      </c>
      <c r="C77" s="16">
        <v>902</v>
      </c>
      <c r="D77" s="1" t="s">
        <v>35</v>
      </c>
      <c r="E77" s="1" t="s">
        <v>20</v>
      </c>
      <c r="F77" s="1" t="s">
        <v>458</v>
      </c>
      <c r="G77" s="3">
        <v>600</v>
      </c>
      <c r="H77" s="3"/>
      <c r="I77" s="10"/>
      <c r="J77" s="13"/>
      <c r="K77" s="63"/>
      <c r="L77" s="59">
        <v>238.953</v>
      </c>
      <c r="M77" s="82"/>
      <c r="N77" s="59"/>
      <c r="O77" s="56">
        <f>K77+L77+M77+N77</f>
        <v>238.953</v>
      </c>
      <c r="P77" s="56"/>
      <c r="Q77" s="56"/>
      <c r="R77" s="56"/>
      <c r="S77" s="10">
        <f t="shared" ref="S77" si="79">O77+P77+Q77+R77</f>
        <v>238.953</v>
      </c>
    </row>
    <row r="78" spans="1:19" ht="31.5" x14ac:dyDescent="0.2">
      <c r="A78" s="36"/>
      <c r="B78" s="36" t="s">
        <v>415</v>
      </c>
      <c r="C78" s="16">
        <v>902</v>
      </c>
      <c r="D78" s="1" t="s">
        <v>35</v>
      </c>
      <c r="E78" s="1" t="s">
        <v>20</v>
      </c>
      <c r="F78" s="1" t="s">
        <v>381</v>
      </c>
      <c r="G78" s="3"/>
      <c r="H78" s="3"/>
      <c r="I78" s="10">
        <f t="shared" ref="I78:S78" si="80">I79</f>
        <v>53</v>
      </c>
      <c r="J78" s="13">
        <f t="shared" si="80"/>
        <v>0</v>
      </c>
      <c r="K78" s="63">
        <f t="shared" si="80"/>
        <v>53</v>
      </c>
      <c r="L78" s="63">
        <f t="shared" si="80"/>
        <v>0</v>
      </c>
      <c r="M78" s="63">
        <f t="shared" si="80"/>
        <v>0</v>
      </c>
      <c r="N78" s="63">
        <f t="shared" si="80"/>
        <v>0</v>
      </c>
      <c r="O78" s="63">
        <f t="shared" si="80"/>
        <v>53</v>
      </c>
      <c r="P78" s="59">
        <f t="shared" si="80"/>
        <v>-53</v>
      </c>
      <c r="Q78" s="59">
        <f t="shared" si="80"/>
        <v>0</v>
      </c>
      <c r="R78" s="59">
        <f t="shared" si="80"/>
        <v>0</v>
      </c>
      <c r="S78" s="10">
        <f t="shared" si="80"/>
        <v>0</v>
      </c>
    </row>
    <row r="79" spans="1:19" ht="31.5" x14ac:dyDescent="0.2">
      <c r="A79" s="36"/>
      <c r="B79" s="36" t="s">
        <v>15</v>
      </c>
      <c r="C79" s="16">
        <v>902</v>
      </c>
      <c r="D79" s="1" t="s">
        <v>35</v>
      </c>
      <c r="E79" s="1" t="s">
        <v>20</v>
      </c>
      <c r="F79" s="1" t="s">
        <v>381</v>
      </c>
      <c r="G79" s="3">
        <v>600</v>
      </c>
      <c r="H79" s="3"/>
      <c r="I79" s="10">
        <v>53</v>
      </c>
      <c r="J79" s="13"/>
      <c r="K79" s="63">
        <f>I79+J79</f>
        <v>53</v>
      </c>
      <c r="L79" s="59"/>
      <c r="M79" s="59"/>
      <c r="N79" s="59"/>
      <c r="O79" s="56">
        <f>K79+L79+M79+N79</f>
        <v>53</v>
      </c>
      <c r="P79" s="56">
        <v>-53</v>
      </c>
      <c r="Q79" s="56"/>
      <c r="R79" s="56"/>
      <c r="S79" s="10">
        <f t="shared" ref="S79" si="81">O79+P79+Q79+R79</f>
        <v>0</v>
      </c>
    </row>
    <row r="80" spans="1:19" x14ac:dyDescent="0.2">
      <c r="A80" s="36"/>
      <c r="B80" s="36" t="s">
        <v>266</v>
      </c>
      <c r="C80" s="16">
        <v>902</v>
      </c>
      <c r="D80" s="1" t="s">
        <v>35</v>
      </c>
      <c r="E80" s="1" t="s">
        <v>20</v>
      </c>
      <c r="F80" s="1" t="s">
        <v>270</v>
      </c>
      <c r="G80" s="3"/>
      <c r="H80" s="3"/>
      <c r="I80" s="15">
        <f t="shared" ref="I80:R80" si="82">I81+I83</f>
        <v>8439.7000000000007</v>
      </c>
      <c r="J80" s="12">
        <f t="shared" si="82"/>
        <v>2065.3000000000002</v>
      </c>
      <c r="K80" s="62">
        <f t="shared" si="82"/>
        <v>10505</v>
      </c>
      <c r="L80" s="62">
        <f t="shared" si="82"/>
        <v>106.25</v>
      </c>
      <c r="M80" s="62">
        <f t="shared" si="82"/>
        <v>0</v>
      </c>
      <c r="N80" s="62">
        <f t="shared" si="82"/>
        <v>0</v>
      </c>
      <c r="O80" s="62">
        <f t="shared" si="82"/>
        <v>10611.25</v>
      </c>
      <c r="P80" s="89">
        <f t="shared" si="82"/>
        <v>0</v>
      </c>
      <c r="Q80" s="89">
        <f t="shared" si="82"/>
        <v>0</v>
      </c>
      <c r="R80" s="89">
        <f t="shared" si="82"/>
        <v>0</v>
      </c>
      <c r="S80" s="15">
        <f t="shared" ref="S80" si="83">S81+S83</f>
        <v>10611.25</v>
      </c>
    </row>
    <row r="81" spans="1:19" ht="31.5" x14ac:dyDescent="0.2">
      <c r="A81" s="36"/>
      <c r="B81" s="36" t="s">
        <v>70</v>
      </c>
      <c r="C81" s="16">
        <v>902</v>
      </c>
      <c r="D81" s="1" t="s">
        <v>35</v>
      </c>
      <c r="E81" s="1" t="s">
        <v>20</v>
      </c>
      <c r="F81" s="1" t="s">
        <v>159</v>
      </c>
      <c r="G81" s="3" t="s">
        <v>0</v>
      </c>
      <c r="H81" s="3"/>
      <c r="I81" s="15">
        <f t="shared" ref="I81:S81" si="84">I82</f>
        <v>8331</v>
      </c>
      <c r="J81" s="12">
        <f t="shared" si="84"/>
        <v>0</v>
      </c>
      <c r="K81" s="62">
        <f t="shared" si="84"/>
        <v>8331</v>
      </c>
      <c r="L81" s="62">
        <f t="shared" si="84"/>
        <v>106.25</v>
      </c>
      <c r="M81" s="62">
        <f t="shared" si="84"/>
        <v>0</v>
      </c>
      <c r="N81" s="62">
        <f t="shared" si="84"/>
        <v>0</v>
      </c>
      <c r="O81" s="62">
        <f t="shared" si="84"/>
        <v>8437.25</v>
      </c>
      <c r="P81" s="89">
        <f t="shared" si="84"/>
        <v>0</v>
      </c>
      <c r="Q81" s="89">
        <f t="shared" si="84"/>
        <v>0</v>
      </c>
      <c r="R81" s="89">
        <f t="shared" si="84"/>
        <v>0</v>
      </c>
      <c r="S81" s="15">
        <f t="shared" si="84"/>
        <v>8437.25</v>
      </c>
    </row>
    <row r="82" spans="1:19" ht="31.5" x14ac:dyDescent="0.2">
      <c r="A82" s="36"/>
      <c r="B82" s="36" t="s">
        <v>15</v>
      </c>
      <c r="C82" s="16">
        <v>902</v>
      </c>
      <c r="D82" s="1" t="s">
        <v>35</v>
      </c>
      <c r="E82" s="1" t="s">
        <v>20</v>
      </c>
      <c r="F82" s="1" t="s">
        <v>159</v>
      </c>
      <c r="G82" s="3" t="s">
        <v>16</v>
      </c>
      <c r="H82" s="3"/>
      <c r="I82" s="10">
        <v>8331</v>
      </c>
      <c r="J82" s="13"/>
      <c r="K82" s="63">
        <f>I82+J82</f>
        <v>8331</v>
      </c>
      <c r="L82" s="59">
        <v>106.25</v>
      </c>
      <c r="M82" s="59"/>
      <c r="N82" s="59"/>
      <c r="O82" s="56">
        <f>K82+L82+M82+N82</f>
        <v>8437.25</v>
      </c>
      <c r="P82" s="56"/>
      <c r="Q82" s="56"/>
      <c r="R82" s="56"/>
      <c r="S82" s="10">
        <f t="shared" ref="S82" si="85">O82+P82+Q82+R82</f>
        <v>8437.25</v>
      </c>
    </row>
    <row r="83" spans="1:19" ht="31.5" x14ac:dyDescent="0.2">
      <c r="A83" s="36"/>
      <c r="B83" s="36" t="s">
        <v>365</v>
      </c>
      <c r="C83" s="16">
        <v>902</v>
      </c>
      <c r="D83" s="1" t="s">
        <v>35</v>
      </c>
      <c r="E83" s="1" t="s">
        <v>20</v>
      </c>
      <c r="F83" s="1" t="s">
        <v>369</v>
      </c>
      <c r="G83" s="3"/>
      <c r="H83" s="3"/>
      <c r="I83" s="15">
        <f t="shared" ref="I83:S83" si="86">I84</f>
        <v>108.7</v>
      </c>
      <c r="J83" s="12">
        <f t="shared" si="86"/>
        <v>2065.3000000000002</v>
      </c>
      <c r="K83" s="62">
        <f t="shared" si="86"/>
        <v>2174</v>
      </c>
      <c r="L83" s="62">
        <f t="shared" si="86"/>
        <v>0</v>
      </c>
      <c r="M83" s="62">
        <f t="shared" si="86"/>
        <v>0</v>
      </c>
      <c r="N83" s="62">
        <f t="shared" si="86"/>
        <v>0</v>
      </c>
      <c r="O83" s="62">
        <f t="shared" si="86"/>
        <v>2174</v>
      </c>
      <c r="P83" s="89">
        <f t="shared" si="86"/>
        <v>0</v>
      </c>
      <c r="Q83" s="89">
        <f t="shared" si="86"/>
        <v>0</v>
      </c>
      <c r="R83" s="89">
        <f t="shared" si="86"/>
        <v>0</v>
      </c>
      <c r="S83" s="15">
        <f t="shared" si="86"/>
        <v>2174</v>
      </c>
    </row>
    <row r="84" spans="1:19" ht="31.5" x14ac:dyDescent="0.2">
      <c r="A84" s="36"/>
      <c r="B84" s="36" t="s">
        <v>15</v>
      </c>
      <c r="C84" s="16">
        <v>902</v>
      </c>
      <c r="D84" s="1" t="s">
        <v>35</v>
      </c>
      <c r="E84" s="1" t="s">
        <v>20</v>
      </c>
      <c r="F84" s="1" t="s">
        <v>369</v>
      </c>
      <c r="G84" s="3" t="s">
        <v>16</v>
      </c>
      <c r="H84" s="3"/>
      <c r="I84" s="10">
        <v>108.7</v>
      </c>
      <c r="J84" s="13">
        <v>2065.3000000000002</v>
      </c>
      <c r="K84" s="63">
        <f>I84+J84</f>
        <v>2174</v>
      </c>
      <c r="L84" s="59"/>
      <c r="M84" s="59"/>
      <c r="N84" s="59"/>
      <c r="O84" s="56">
        <f>K84+L84+M84+N84</f>
        <v>2174</v>
      </c>
      <c r="P84" s="56"/>
      <c r="Q84" s="56"/>
      <c r="R84" s="56"/>
      <c r="S84" s="10">
        <f t="shared" ref="S84" si="87">O84+P84+Q84+R84</f>
        <v>2174</v>
      </c>
    </row>
    <row r="85" spans="1:19" x14ac:dyDescent="0.2">
      <c r="A85" s="36" t="s">
        <v>0</v>
      </c>
      <c r="B85" s="36" t="s">
        <v>130</v>
      </c>
      <c r="C85" s="16">
        <v>902</v>
      </c>
      <c r="D85" s="1" t="s">
        <v>35</v>
      </c>
      <c r="E85" s="1" t="s">
        <v>20</v>
      </c>
      <c r="F85" s="1" t="s">
        <v>261</v>
      </c>
      <c r="G85" s="3"/>
      <c r="H85" s="3"/>
      <c r="I85" s="15">
        <f t="shared" ref="I85:S85" si="88">I86</f>
        <v>0</v>
      </c>
      <c r="J85" s="12">
        <f t="shared" si="88"/>
        <v>594.9</v>
      </c>
      <c r="K85" s="62">
        <f t="shared" si="88"/>
        <v>594.9</v>
      </c>
      <c r="L85" s="62">
        <f t="shared" si="88"/>
        <v>0</v>
      </c>
      <c r="M85" s="62">
        <f t="shared" si="88"/>
        <v>0</v>
      </c>
      <c r="N85" s="62">
        <f t="shared" si="88"/>
        <v>0</v>
      </c>
      <c r="O85" s="62">
        <f t="shared" si="88"/>
        <v>594.9</v>
      </c>
      <c r="P85" s="89">
        <f t="shared" si="88"/>
        <v>0</v>
      </c>
      <c r="Q85" s="89">
        <f t="shared" si="88"/>
        <v>0</v>
      </c>
      <c r="R85" s="89">
        <f t="shared" si="88"/>
        <v>0</v>
      </c>
      <c r="S85" s="15">
        <f t="shared" si="88"/>
        <v>594.9</v>
      </c>
    </row>
    <row r="86" spans="1:19" ht="31.5" x14ac:dyDescent="0.2">
      <c r="A86" s="36" t="s">
        <v>0</v>
      </c>
      <c r="B86" s="36" t="s">
        <v>15</v>
      </c>
      <c r="C86" s="16">
        <v>902</v>
      </c>
      <c r="D86" s="1" t="s">
        <v>35</v>
      </c>
      <c r="E86" s="1" t="s">
        <v>20</v>
      </c>
      <c r="F86" s="1" t="s">
        <v>261</v>
      </c>
      <c r="G86" s="3">
        <v>600</v>
      </c>
      <c r="H86" s="3"/>
      <c r="I86" s="10"/>
      <c r="J86" s="13">
        <v>594.9</v>
      </c>
      <c r="K86" s="63">
        <f>I86+J86</f>
        <v>594.9</v>
      </c>
      <c r="L86" s="59"/>
      <c r="M86" s="59"/>
      <c r="N86" s="59"/>
      <c r="O86" s="56">
        <f>K86+L86+M86+N86</f>
        <v>594.9</v>
      </c>
      <c r="P86" s="56"/>
      <c r="Q86" s="56"/>
      <c r="R86" s="56"/>
      <c r="S86" s="10">
        <f t="shared" ref="S86" si="89">O86+P86+Q86+R86</f>
        <v>594.9</v>
      </c>
    </row>
    <row r="87" spans="1:19" ht="31.5" x14ac:dyDescent="0.2">
      <c r="A87" s="36"/>
      <c r="B87" s="36" t="s">
        <v>364</v>
      </c>
      <c r="C87" s="16">
        <v>902</v>
      </c>
      <c r="D87" s="1" t="s">
        <v>35</v>
      </c>
      <c r="E87" s="1" t="s">
        <v>20</v>
      </c>
      <c r="F87" s="1" t="s">
        <v>399</v>
      </c>
      <c r="G87" s="3"/>
      <c r="H87" s="3"/>
      <c r="I87" s="10"/>
      <c r="J87" s="13">
        <f t="shared" ref="J87:S87" si="90">J88</f>
        <v>50</v>
      </c>
      <c r="K87" s="63">
        <f t="shared" si="90"/>
        <v>50</v>
      </c>
      <c r="L87" s="63">
        <f t="shared" si="90"/>
        <v>0</v>
      </c>
      <c r="M87" s="63">
        <f t="shared" si="90"/>
        <v>0</v>
      </c>
      <c r="N87" s="63">
        <f t="shared" si="90"/>
        <v>0</v>
      </c>
      <c r="O87" s="63">
        <f t="shared" si="90"/>
        <v>50</v>
      </c>
      <c r="P87" s="59">
        <f t="shared" si="90"/>
        <v>0</v>
      </c>
      <c r="Q87" s="59">
        <f t="shared" si="90"/>
        <v>0</v>
      </c>
      <c r="R87" s="59">
        <f t="shared" si="90"/>
        <v>0</v>
      </c>
      <c r="S87" s="10">
        <f t="shared" si="90"/>
        <v>50</v>
      </c>
    </row>
    <row r="88" spans="1:19" ht="31.5" x14ac:dyDescent="0.2">
      <c r="A88" s="36"/>
      <c r="B88" s="36" t="s">
        <v>15</v>
      </c>
      <c r="C88" s="16">
        <v>902</v>
      </c>
      <c r="D88" s="1" t="s">
        <v>35</v>
      </c>
      <c r="E88" s="1" t="s">
        <v>20</v>
      </c>
      <c r="F88" s="1" t="s">
        <v>399</v>
      </c>
      <c r="G88" s="3">
        <v>600</v>
      </c>
      <c r="H88" s="3"/>
      <c r="I88" s="10"/>
      <c r="J88" s="13">
        <v>50</v>
      </c>
      <c r="K88" s="63">
        <f>I88+J88</f>
        <v>50</v>
      </c>
      <c r="L88" s="59"/>
      <c r="M88" s="59"/>
      <c r="N88" s="59"/>
      <c r="O88" s="56">
        <f>K88+L88+M88+N88</f>
        <v>50</v>
      </c>
      <c r="P88" s="56"/>
      <c r="Q88" s="56"/>
      <c r="R88" s="56"/>
      <c r="S88" s="10">
        <f t="shared" ref="S88" si="91">O88+P88+Q88+R88</f>
        <v>50</v>
      </c>
    </row>
    <row r="89" spans="1:19" ht="63" x14ac:dyDescent="0.2">
      <c r="A89" s="36"/>
      <c r="B89" s="36" t="s">
        <v>403</v>
      </c>
      <c r="C89" s="16">
        <v>902</v>
      </c>
      <c r="D89" s="1" t="s">
        <v>35</v>
      </c>
      <c r="E89" s="1" t="s">
        <v>20</v>
      </c>
      <c r="F89" s="1" t="s">
        <v>402</v>
      </c>
      <c r="G89" s="3"/>
      <c r="H89" s="3"/>
      <c r="I89" s="10">
        <f t="shared" ref="I89:S89" si="92">I90</f>
        <v>23.4</v>
      </c>
      <c r="J89" s="13">
        <f t="shared" si="92"/>
        <v>410</v>
      </c>
      <c r="K89" s="63">
        <f t="shared" si="92"/>
        <v>433.4</v>
      </c>
      <c r="L89" s="63">
        <f t="shared" si="92"/>
        <v>0</v>
      </c>
      <c r="M89" s="63">
        <f t="shared" si="92"/>
        <v>0</v>
      </c>
      <c r="N89" s="63">
        <f t="shared" si="92"/>
        <v>0</v>
      </c>
      <c r="O89" s="63">
        <f t="shared" si="92"/>
        <v>433.4</v>
      </c>
      <c r="P89" s="59">
        <f t="shared" si="92"/>
        <v>0</v>
      </c>
      <c r="Q89" s="59">
        <f t="shared" si="92"/>
        <v>0</v>
      </c>
      <c r="R89" s="59">
        <f t="shared" si="92"/>
        <v>0</v>
      </c>
      <c r="S89" s="10">
        <f t="shared" si="92"/>
        <v>433.4</v>
      </c>
    </row>
    <row r="90" spans="1:19" ht="31.5" x14ac:dyDescent="0.2">
      <c r="A90" s="36"/>
      <c r="B90" s="36" t="s">
        <v>15</v>
      </c>
      <c r="C90" s="16">
        <v>902</v>
      </c>
      <c r="D90" s="1" t="s">
        <v>35</v>
      </c>
      <c r="E90" s="1" t="s">
        <v>20</v>
      </c>
      <c r="F90" s="1" t="s">
        <v>402</v>
      </c>
      <c r="G90" s="3">
        <v>600</v>
      </c>
      <c r="H90" s="3"/>
      <c r="I90" s="10">
        <v>23.4</v>
      </c>
      <c r="J90" s="13">
        <v>410</v>
      </c>
      <c r="K90" s="63">
        <v>433.4</v>
      </c>
      <c r="L90" s="59"/>
      <c r="M90" s="59"/>
      <c r="N90" s="59"/>
      <c r="O90" s="56">
        <f>K90+L90+M90+N90</f>
        <v>433.4</v>
      </c>
      <c r="P90" s="56"/>
      <c r="Q90" s="56"/>
      <c r="R90" s="56"/>
      <c r="S90" s="10">
        <f t="shared" ref="S90" si="93">O90+P90+Q90+R90</f>
        <v>433.4</v>
      </c>
    </row>
    <row r="91" spans="1:19" x14ac:dyDescent="0.2">
      <c r="A91" s="36"/>
      <c r="B91" s="36" t="s">
        <v>401</v>
      </c>
      <c r="C91" s="16">
        <v>902</v>
      </c>
      <c r="D91" s="1" t="s">
        <v>35</v>
      </c>
      <c r="E91" s="1" t="s">
        <v>20</v>
      </c>
      <c r="F91" s="1" t="s">
        <v>413</v>
      </c>
      <c r="G91" s="3"/>
      <c r="H91" s="3"/>
      <c r="I91" s="10">
        <f t="shared" ref="I91:S91" si="94">I92</f>
        <v>0</v>
      </c>
      <c r="J91" s="13">
        <f t="shared" si="94"/>
        <v>100</v>
      </c>
      <c r="K91" s="63">
        <f t="shared" si="94"/>
        <v>100</v>
      </c>
      <c r="L91" s="63">
        <f t="shared" si="94"/>
        <v>0</v>
      </c>
      <c r="M91" s="63">
        <f t="shared" si="94"/>
        <v>0</v>
      </c>
      <c r="N91" s="63">
        <f t="shared" si="94"/>
        <v>0</v>
      </c>
      <c r="O91" s="63">
        <f t="shared" si="94"/>
        <v>100</v>
      </c>
      <c r="P91" s="59">
        <f t="shared" si="94"/>
        <v>0</v>
      </c>
      <c r="Q91" s="59">
        <f t="shared" si="94"/>
        <v>0</v>
      </c>
      <c r="R91" s="59">
        <f t="shared" si="94"/>
        <v>0</v>
      </c>
      <c r="S91" s="10">
        <f t="shared" si="94"/>
        <v>100</v>
      </c>
    </row>
    <row r="92" spans="1:19" ht="31.5" x14ac:dyDescent="0.2">
      <c r="A92" s="36"/>
      <c r="B92" s="36" t="s">
        <v>15</v>
      </c>
      <c r="C92" s="16">
        <v>902</v>
      </c>
      <c r="D92" s="1" t="s">
        <v>35</v>
      </c>
      <c r="E92" s="1" t="s">
        <v>20</v>
      </c>
      <c r="F92" s="1" t="s">
        <v>413</v>
      </c>
      <c r="G92" s="3">
        <v>600</v>
      </c>
      <c r="H92" s="3"/>
      <c r="I92" s="10"/>
      <c r="J92" s="13">
        <v>100</v>
      </c>
      <c r="K92" s="63">
        <f>I92+J92</f>
        <v>100</v>
      </c>
      <c r="L92" s="59"/>
      <c r="M92" s="59"/>
      <c r="N92" s="59"/>
      <c r="O92" s="56">
        <f>K92+L92+M92+N92</f>
        <v>100</v>
      </c>
      <c r="P92" s="56"/>
      <c r="Q92" s="56"/>
      <c r="R92" s="56"/>
      <c r="S92" s="10">
        <f t="shared" ref="S92" si="95">O92+P92+Q92+R92</f>
        <v>100</v>
      </c>
    </row>
    <row r="93" spans="1:19" x14ac:dyDescent="0.2">
      <c r="A93" s="36"/>
      <c r="B93" s="36" t="s">
        <v>376</v>
      </c>
      <c r="C93" s="16">
        <v>902</v>
      </c>
      <c r="D93" s="1" t="s">
        <v>35</v>
      </c>
      <c r="E93" s="1" t="s">
        <v>20</v>
      </c>
      <c r="F93" s="1" t="s">
        <v>373</v>
      </c>
      <c r="G93" s="3"/>
      <c r="H93" s="3"/>
      <c r="I93" s="15" t="e">
        <f>I95+I99+#REF!</f>
        <v>#REF!</v>
      </c>
      <c r="J93" s="12" t="e">
        <f>J95+J99+#REF!</f>
        <v>#REF!</v>
      </c>
      <c r="K93" s="62">
        <f>K94+K99</f>
        <v>1688.5</v>
      </c>
      <c r="L93" s="62">
        <f>L94+L99</f>
        <v>0</v>
      </c>
      <c r="M93" s="62">
        <f>M94+M99</f>
        <v>0</v>
      </c>
      <c r="N93" s="62">
        <f>N94+N99</f>
        <v>0</v>
      </c>
      <c r="O93" s="62">
        <f>O94+O99</f>
        <v>1688.5</v>
      </c>
      <c r="P93" s="89">
        <f t="shared" ref="P93:R93" si="96">P94+P99</f>
        <v>-1129.05996</v>
      </c>
      <c r="Q93" s="89">
        <f t="shared" si="96"/>
        <v>0</v>
      </c>
      <c r="R93" s="89">
        <f t="shared" si="96"/>
        <v>0</v>
      </c>
      <c r="S93" s="15">
        <f t="shared" ref="S93" si="97">S94+S99</f>
        <v>559.44003999999995</v>
      </c>
    </row>
    <row r="94" spans="1:19" x14ac:dyDescent="0.2">
      <c r="A94" s="36"/>
      <c r="B94" s="36" t="s">
        <v>439</v>
      </c>
      <c r="C94" s="16">
        <v>902</v>
      </c>
      <c r="D94" s="1" t="s">
        <v>35</v>
      </c>
      <c r="E94" s="1" t="s">
        <v>20</v>
      </c>
      <c r="F94" s="1" t="s">
        <v>440</v>
      </c>
      <c r="G94" s="3"/>
      <c r="H94" s="3"/>
      <c r="I94" s="15"/>
      <c r="J94" s="12"/>
      <c r="K94" s="62">
        <f>K95+K97</f>
        <v>1636.2</v>
      </c>
      <c r="L94" s="62">
        <f>L95+L97</f>
        <v>0</v>
      </c>
      <c r="M94" s="62">
        <f>M95+M97</f>
        <v>0</v>
      </c>
      <c r="N94" s="62">
        <f>N95+N97</f>
        <v>0</v>
      </c>
      <c r="O94" s="62">
        <f>O95+O97</f>
        <v>1636.2</v>
      </c>
      <c r="P94" s="89">
        <f t="shared" ref="P94:R94" si="98">P95+P97</f>
        <v>-1103.1699599999999</v>
      </c>
      <c r="Q94" s="89">
        <f t="shared" si="98"/>
        <v>0</v>
      </c>
      <c r="R94" s="89">
        <f t="shared" si="98"/>
        <v>0</v>
      </c>
      <c r="S94" s="15">
        <f t="shared" ref="S94" si="99">S95+S97</f>
        <v>533.03003999999999</v>
      </c>
    </row>
    <row r="95" spans="1:19" ht="31.5" x14ac:dyDescent="0.2">
      <c r="A95" s="36"/>
      <c r="B95" s="36" t="s">
        <v>70</v>
      </c>
      <c r="C95" s="16">
        <v>902</v>
      </c>
      <c r="D95" s="1" t="s">
        <v>35</v>
      </c>
      <c r="E95" s="1" t="s">
        <v>20</v>
      </c>
      <c r="F95" s="1" t="s">
        <v>374</v>
      </c>
      <c r="G95" s="3"/>
      <c r="H95" s="3"/>
      <c r="I95" s="15">
        <f t="shared" ref="I95:S95" si="100">I96</f>
        <v>1412</v>
      </c>
      <c r="J95" s="12">
        <f t="shared" si="100"/>
        <v>0</v>
      </c>
      <c r="K95" s="62">
        <f t="shared" si="100"/>
        <v>1412</v>
      </c>
      <c r="L95" s="62">
        <f t="shared" si="100"/>
        <v>0</v>
      </c>
      <c r="M95" s="62">
        <f t="shared" si="100"/>
        <v>0</v>
      </c>
      <c r="N95" s="62">
        <f t="shared" si="100"/>
        <v>0</v>
      </c>
      <c r="O95" s="62">
        <f t="shared" si="100"/>
        <v>1412</v>
      </c>
      <c r="P95" s="89">
        <f t="shared" si="100"/>
        <v>-960.49796000000003</v>
      </c>
      <c r="Q95" s="89">
        <f t="shared" si="100"/>
        <v>0</v>
      </c>
      <c r="R95" s="89">
        <f t="shared" si="100"/>
        <v>0</v>
      </c>
      <c r="S95" s="15">
        <f t="shared" si="100"/>
        <v>451.50203999999997</v>
      </c>
    </row>
    <row r="96" spans="1:19" ht="31.5" x14ac:dyDescent="0.2">
      <c r="A96" s="36"/>
      <c r="B96" s="36" t="s">
        <v>15</v>
      </c>
      <c r="C96" s="16">
        <v>902</v>
      </c>
      <c r="D96" s="1" t="s">
        <v>35</v>
      </c>
      <c r="E96" s="1" t="s">
        <v>20</v>
      </c>
      <c r="F96" s="1" t="s">
        <v>375</v>
      </c>
      <c r="G96" s="3">
        <v>600</v>
      </c>
      <c r="H96" s="3"/>
      <c r="I96" s="10">
        <v>1412</v>
      </c>
      <c r="J96" s="13"/>
      <c r="K96" s="63">
        <f>I96+J96</f>
        <v>1412</v>
      </c>
      <c r="L96" s="59"/>
      <c r="M96" s="59"/>
      <c r="N96" s="59"/>
      <c r="O96" s="56">
        <f>K96+L96+M96+N96</f>
        <v>1412</v>
      </c>
      <c r="P96" s="56">
        <v>-960.49796000000003</v>
      </c>
      <c r="Q96" s="56"/>
      <c r="R96" s="56"/>
      <c r="S96" s="10">
        <f t="shared" ref="S96" si="101">O96+P96+Q96+R96</f>
        <v>451.50203999999997</v>
      </c>
    </row>
    <row r="97" spans="1:19" ht="31.5" x14ac:dyDescent="0.2">
      <c r="A97" s="36"/>
      <c r="B97" s="36" t="s">
        <v>365</v>
      </c>
      <c r="C97" s="16">
        <v>902</v>
      </c>
      <c r="D97" s="1" t="s">
        <v>35</v>
      </c>
      <c r="E97" s="1" t="s">
        <v>20</v>
      </c>
      <c r="F97" s="1" t="s">
        <v>378</v>
      </c>
      <c r="G97" s="3"/>
      <c r="H97" s="3"/>
      <c r="I97" s="15">
        <f t="shared" ref="I97:S97" si="102">I98</f>
        <v>11.3</v>
      </c>
      <c r="J97" s="12">
        <f t="shared" si="102"/>
        <v>212.9</v>
      </c>
      <c r="K97" s="62">
        <f t="shared" si="102"/>
        <v>224.20000000000002</v>
      </c>
      <c r="L97" s="62">
        <f t="shared" si="102"/>
        <v>0</v>
      </c>
      <c r="M97" s="62">
        <f t="shared" si="102"/>
        <v>0</v>
      </c>
      <c r="N97" s="62">
        <f t="shared" si="102"/>
        <v>0</v>
      </c>
      <c r="O97" s="62">
        <f t="shared" si="102"/>
        <v>224.20000000000002</v>
      </c>
      <c r="P97" s="89">
        <f t="shared" si="102"/>
        <v>-142.672</v>
      </c>
      <c r="Q97" s="89">
        <f t="shared" si="102"/>
        <v>0</v>
      </c>
      <c r="R97" s="89">
        <f t="shared" si="102"/>
        <v>0</v>
      </c>
      <c r="S97" s="15">
        <f t="shared" si="102"/>
        <v>81.52800000000002</v>
      </c>
    </row>
    <row r="98" spans="1:19" ht="31.5" x14ac:dyDescent="0.2">
      <c r="A98" s="36"/>
      <c r="B98" s="36" t="s">
        <v>15</v>
      </c>
      <c r="C98" s="16">
        <v>902</v>
      </c>
      <c r="D98" s="1" t="s">
        <v>35</v>
      </c>
      <c r="E98" s="1" t="s">
        <v>20</v>
      </c>
      <c r="F98" s="1" t="s">
        <v>378</v>
      </c>
      <c r="G98" s="3" t="s">
        <v>16</v>
      </c>
      <c r="H98" s="3"/>
      <c r="I98" s="10">
        <v>11.3</v>
      </c>
      <c r="J98" s="13">
        <v>212.9</v>
      </c>
      <c r="K98" s="63">
        <f>I98+J98</f>
        <v>224.20000000000002</v>
      </c>
      <c r="L98" s="59"/>
      <c r="M98" s="59"/>
      <c r="N98" s="59"/>
      <c r="O98" s="56">
        <f>K98+L98+M98+N98</f>
        <v>224.20000000000002</v>
      </c>
      <c r="P98" s="56">
        <v>-142.672</v>
      </c>
      <c r="Q98" s="56"/>
      <c r="R98" s="56"/>
      <c r="S98" s="10">
        <f t="shared" ref="S98" si="103">O98+P98+Q98+R98</f>
        <v>81.52800000000002</v>
      </c>
    </row>
    <row r="99" spans="1:19" x14ac:dyDescent="0.2">
      <c r="A99" s="36"/>
      <c r="B99" s="36" t="s">
        <v>130</v>
      </c>
      <c r="C99" s="16">
        <v>902</v>
      </c>
      <c r="D99" s="1" t="s">
        <v>35</v>
      </c>
      <c r="E99" s="1" t="s">
        <v>20</v>
      </c>
      <c r="F99" s="1" t="s">
        <v>377</v>
      </c>
      <c r="G99" s="3"/>
      <c r="H99" s="3"/>
      <c r="I99" s="15">
        <f t="shared" ref="I99:S99" si="104">I100</f>
        <v>0</v>
      </c>
      <c r="J99" s="12">
        <f t="shared" si="104"/>
        <v>52.3</v>
      </c>
      <c r="K99" s="62">
        <f t="shared" si="104"/>
        <v>52.3</v>
      </c>
      <c r="L99" s="62">
        <f t="shared" si="104"/>
        <v>0</v>
      </c>
      <c r="M99" s="62">
        <f t="shared" si="104"/>
        <v>0</v>
      </c>
      <c r="N99" s="62">
        <f t="shared" si="104"/>
        <v>0</v>
      </c>
      <c r="O99" s="62">
        <f t="shared" si="104"/>
        <v>52.3</v>
      </c>
      <c r="P99" s="89">
        <f t="shared" si="104"/>
        <v>-25.89</v>
      </c>
      <c r="Q99" s="89">
        <f t="shared" si="104"/>
        <v>0</v>
      </c>
      <c r="R99" s="89">
        <f t="shared" si="104"/>
        <v>0</v>
      </c>
      <c r="S99" s="15">
        <f t="shared" si="104"/>
        <v>26.409999999999997</v>
      </c>
    </row>
    <row r="100" spans="1:19" ht="31.5" x14ac:dyDescent="0.2">
      <c r="A100" s="36"/>
      <c r="B100" s="36" t="s">
        <v>15</v>
      </c>
      <c r="C100" s="16">
        <v>902</v>
      </c>
      <c r="D100" s="1" t="s">
        <v>35</v>
      </c>
      <c r="E100" s="1" t="s">
        <v>20</v>
      </c>
      <c r="F100" s="1" t="s">
        <v>377</v>
      </c>
      <c r="G100" s="3">
        <v>600</v>
      </c>
      <c r="H100" s="3"/>
      <c r="I100" s="10"/>
      <c r="J100" s="13">
        <v>52.3</v>
      </c>
      <c r="K100" s="63">
        <f>I100+J100</f>
        <v>52.3</v>
      </c>
      <c r="L100" s="59"/>
      <c r="M100" s="59"/>
      <c r="N100" s="59"/>
      <c r="O100" s="56">
        <f>K100+L100+M100+N100</f>
        <v>52.3</v>
      </c>
      <c r="P100" s="56">
        <v>-25.89</v>
      </c>
      <c r="Q100" s="56"/>
      <c r="R100" s="56"/>
      <c r="S100" s="10">
        <f t="shared" ref="S100" si="105">O100+P100+Q100+R100</f>
        <v>26.409999999999997</v>
      </c>
    </row>
    <row r="101" spans="1:19" x14ac:dyDescent="0.2">
      <c r="A101" s="36"/>
      <c r="B101" s="36" t="s">
        <v>137</v>
      </c>
      <c r="C101" s="16">
        <v>902</v>
      </c>
      <c r="D101" s="2" t="s">
        <v>35</v>
      </c>
      <c r="E101" s="2" t="s">
        <v>20</v>
      </c>
      <c r="F101" s="1" t="s">
        <v>149</v>
      </c>
      <c r="G101" s="3"/>
      <c r="H101" s="3"/>
      <c r="I101" s="15">
        <f t="shared" ref="I101:S101" si="106">I102</f>
        <v>10</v>
      </c>
      <c r="J101" s="12">
        <f t="shared" si="106"/>
        <v>0</v>
      </c>
      <c r="K101" s="62">
        <f t="shared" si="106"/>
        <v>10</v>
      </c>
      <c r="L101" s="59">
        <f t="shared" si="106"/>
        <v>0</v>
      </c>
      <c r="M101" s="59">
        <f t="shared" si="106"/>
        <v>0</v>
      </c>
      <c r="N101" s="59">
        <f t="shared" si="106"/>
        <v>0</v>
      </c>
      <c r="O101" s="56">
        <f t="shared" si="106"/>
        <v>10</v>
      </c>
      <c r="P101" s="59">
        <f t="shared" si="106"/>
        <v>0</v>
      </c>
      <c r="Q101" s="59">
        <f t="shared" si="106"/>
        <v>0</v>
      </c>
      <c r="R101" s="59">
        <f t="shared" si="106"/>
        <v>0</v>
      </c>
      <c r="S101" s="10">
        <f t="shared" si="106"/>
        <v>10</v>
      </c>
    </row>
    <row r="102" spans="1:19" x14ac:dyDescent="0.2">
      <c r="A102" s="36"/>
      <c r="B102" s="36" t="s">
        <v>383</v>
      </c>
      <c r="C102" s="16">
        <v>902</v>
      </c>
      <c r="D102" s="2" t="s">
        <v>35</v>
      </c>
      <c r="E102" s="2" t="s">
        <v>20</v>
      </c>
      <c r="F102" s="1" t="s">
        <v>382</v>
      </c>
      <c r="G102" s="3"/>
      <c r="H102" s="3"/>
      <c r="I102" s="10">
        <f t="shared" ref="I102:S102" si="107">I103</f>
        <v>10</v>
      </c>
      <c r="J102" s="13">
        <f t="shared" si="107"/>
        <v>0</v>
      </c>
      <c r="K102" s="63">
        <f t="shared" si="107"/>
        <v>10</v>
      </c>
      <c r="L102" s="59">
        <f t="shared" si="107"/>
        <v>0</v>
      </c>
      <c r="M102" s="59">
        <f t="shared" si="107"/>
        <v>0</v>
      </c>
      <c r="N102" s="59">
        <f t="shared" si="107"/>
        <v>0</v>
      </c>
      <c r="O102" s="56">
        <f t="shared" si="107"/>
        <v>10</v>
      </c>
      <c r="P102" s="59">
        <f t="shared" si="107"/>
        <v>0</v>
      </c>
      <c r="Q102" s="59">
        <f t="shared" si="107"/>
        <v>0</v>
      </c>
      <c r="R102" s="59">
        <f t="shared" si="107"/>
        <v>0</v>
      </c>
      <c r="S102" s="10">
        <f t="shared" si="107"/>
        <v>10</v>
      </c>
    </row>
    <row r="103" spans="1:19" x14ac:dyDescent="0.2">
      <c r="A103" s="36"/>
      <c r="B103" s="36" t="s">
        <v>11</v>
      </c>
      <c r="C103" s="16">
        <v>902</v>
      </c>
      <c r="D103" s="2" t="s">
        <v>35</v>
      </c>
      <c r="E103" s="2" t="s">
        <v>20</v>
      </c>
      <c r="F103" s="1" t="s">
        <v>382</v>
      </c>
      <c r="G103" s="3">
        <v>600</v>
      </c>
      <c r="H103" s="3"/>
      <c r="I103" s="10">
        <v>10</v>
      </c>
      <c r="J103" s="13"/>
      <c r="K103" s="63">
        <f>I103+J103</f>
        <v>10</v>
      </c>
      <c r="L103" s="59"/>
      <c r="M103" s="59"/>
      <c r="N103" s="59"/>
      <c r="O103" s="56">
        <f>K103+L103+M103+N103</f>
        <v>10</v>
      </c>
      <c r="P103" s="56"/>
      <c r="Q103" s="56"/>
      <c r="R103" s="56"/>
      <c r="S103" s="10">
        <f t="shared" ref="S103" si="108">O103+P103+Q103+R103</f>
        <v>10</v>
      </c>
    </row>
    <row r="104" spans="1:19" ht="31.5" x14ac:dyDescent="0.2">
      <c r="A104" s="36"/>
      <c r="B104" s="44" t="s">
        <v>67</v>
      </c>
      <c r="C104" s="16">
        <v>902</v>
      </c>
      <c r="D104" s="2" t="s">
        <v>35</v>
      </c>
      <c r="E104" s="2" t="s">
        <v>20</v>
      </c>
      <c r="F104" s="1" t="s">
        <v>151</v>
      </c>
      <c r="G104" s="3" t="s">
        <v>0</v>
      </c>
      <c r="H104" s="3"/>
      <c r="I104" s="15">
        <f t="shared" ref="I104:S105" si="109">I105</f>
        <v>393.2</v>
      </c>
      <c r="J104" s="12">
        <f t="shared" si="109"/>
        <v>0</v>
      </c>
      <c r="K104" s="62">
        <f t="shared" si="109"/>
        <v>393.2</v>
      </c>
      <c r="L104" s="62">
        <f t="shared" si="109"/>
        <v>0</v>
      </c>
      <c r="M104" s="62">
        <f t="shared" si="109"/>
        <v>0</v>
      </c>
      <c r="N104" s="62">
        <f t="shared" si="109"/>
        <v>0</v>
      </c>
      <c r="O104" s="62">
        <f t="shared" si="109"/>
        <v>393.2</v>
      </c>
      <c r="P104" s="89">
        <f t="shared" si="109"/>
        <v>0</v>
      </c>
      <c r="Q104" s="89">
        <f t="shared" si="109"/>
        <v>0</v>
      </c>
      <c r="R104" s="89">
        <f t="shared" si="109"/>
        <v>0</v>
      </c>
      <c r="S104" s="15">
        <f t="shared" si="109"/>
        <v>393.2</v>
      </c>
    </row>
    <row r="105" spans="1:19" x14ac:dyDescent="0.2">
      <c r="A105" s="36"/>
      <c r="B105" s="36" t="s">
        <v>153</v>
      </c>
      <c r="C105" s="16">
        <v>902</v>
      </c>
      <c r="D105" s="2" t="s">
        <v>35</v>
      </c>
      <c r="E105" s="2" t="s">
        <v>20</v>
      </c>
      <c r="F105" s="1" t="s">
        <v>152</v>
      </c>
      <c r="G105" s="3" t="s">
        <v>0</v>
      </c>
      <c r="H105" s="3"/>
      <c r="I105" s="15">
        <f t="shared" si="109"/>
        <v>393.2</v>
      </c>
      <c r="J105" s="12">
        <f t="shared" si="109"/>
        <v>0</v>
      </c>
      <c r="K105" s="62">
        <f t="shared" si="109"/>
        <v>393.2</v>
      </c>
      <c r="L105" s="62">
        <f t="shared" si="109"/>
        <v>0</v>
      </c>
      <c r="M105" s="62">
        <f t="shared" si="109"/>
        <v>0</v>
      </c>
      <c r="N105" s="62">
        <f t="shared" si="109"/>
        <v>0</v>
      </c>
      <c r="O105" s="62">
        <f t="shared" si="109"/>
        <v>393.2</v>
      </c>
      <c r="P105" s="89">
        <f t="shared" si="109"/>
        <v>0</v>
      </c>
      <c r="Q105" s="89">
        <f t="shared" si="109"/>
        <v>0</v>
      </c>
      <c r="R105" s="89">
        <f t="shared" si="109"/>
        <v>0</v>
      </c>
      <c r="S105" s="15">
        <f t="shared" si="109"/>
        <v>393.2</v>
      </c>
    </row>
    <row r="106" spans="1:19" ht="31.5" x14ac:dyDescent="0.2">
      <c r="A106" s="36"/>
      <c r="B106" s="36" t="s">
        <v>15</v>
      </c>
      <c r="C106" s="16">
        <v>902</v>
      </c>
      <c r="D106" s="2" t="s">
        <v>35</v>
      </c>
      <c r="E106" s="2" t="s">
        <v>20</v>
      </c>
      <c r="F106" s="1" t="s">
        <v>152</v>
      </c>
      <c r="G106" s="3" t="s">
        <v>16</v>
      </c>
      <c r="H106" s="3"/>
      <c r="I106" s="10">
        <f>390+3.2</f>
        <v>393.2</v>
      </c>
      <c r="J106" s="13"/>
      <c r="K106" s="63">
        <f>I106+J106</f>
        <v>393.2</v>
      </c>
      <c r="L106" s="59"/>
      <c r="M106" s="59"/>
      <c r="N106" s="59"/>
      <c r="O106" s="56">
        <f>K106+L106+M106+N106</f>
        <v>393.2</v>
      </c>
      <c r="P106" s="56"/>
      <c r="Q106" s="56"/>
      <c r="R106" s="56"/>
      <c r="S106" s="10">
        <f t="shared" ref="S106" si="110">O106+P106+Q106+R106</f>
        <v>393.2</v>
      </c>
    </row>
    <row r="107" spans="1:19" x14ac:dyDescent="0.2">
      <c r="A107" s="36" t="s">
        <v>0</v>
      </c>
      <c r="B107" s="36" t="s">
        <v>37</v>
      </c>
      <c r="C107" s="16">
        <v>902</v>
      </c>
      <c r="D107" s="1" t="s">
        <v>35</v>
      </c>
      <c r="E107" s="1" t="s">
        <v>9</v>
      </c>
      <c r="F107" s="1" t="s">
        <v>0</v>
      </c>
      <c r="G107" s="3" t="s">
        <v>0</v>
      </c>
      <c r="H107" s="3"/>
      <c r="I107" s="15">
        <f t="shared" ref="I107:S108" si="111">I108</f>
        <v>21087.599999999999</v>
      </c>
      <c r="J107" s="12">
        <f t="shared" si="111"/>
        <v>0</v>
      </c>
      <c r="K107" s="62">
        <f t="shared" si="111"/>
        <v>21087.599999999999</v>
      </c>
      <c r="L107" s="62">
        <f t="shared" si="111"/>
        <v>-345.20300000000003</v>
      </c>
      <c r="M107" s="62">
        <f t="shared" si="111"/>
        <v>0</v>
      </c>
      <c r="N107" s="62">
        <f t="shared" si="111"/>
        <v>0</v>
      </c>
      <c r="O107" s="62">
        <f t="shared" si="111"/>
        <v>20742.397000000001</v>
      </c>
      <c r="P107" s="89">
        <f t="shared" si="111"/>
        <v>-963.9</v>
      </c>
      <c r="Q107" s="89">
        <f t="shared" si="111"/>
        <v>0</v>
      </c>
      <c r="R107" s="89">
        <f t="shared" si="111"/>
        <v>0</v>
      </c>
      <c r="S107" s="15">
        <f t="shared" si="111"/>
        <v>19778.496999999999</v>
      </c>
    </row>
    <row r="108" spans="1:19" x14ac:dyDescent="0.2">
      <c r="A108" s="36"/>
      <c r="B108" s="44" t="s">
        <v>68</v>
      </c>
      <c r="C108" s="16">
        <v>902</v>
      </c>
      <c r="D108" s="1" t="s">
        <v>35</v>
      </c>
      <c r="E108" s="1" t="s">
        <v>9</v>
      </c>
      <c r="F108" s="1" t="s">
        <v>143</v>
      </c>
      <c r="G108" s="3" t="s">
        <v>0</v>
      </c>
      <c r="H108" s="3"/>
      <c r="I108" s="15">
        <f t="shared" si="111"/>
        <v>21087.599999999999</v>
      </c>
      <c r="J108" s="12">
        <f t="shared" si="111"/>
        <v>0</v>
      </c>
      <c r="K108" s="62">
        <f t="shared" si="111"/>
        <v>21087.599999999999</v>
      </c>
      <c r="L108" s="62">
        <f t="shared" si="111"/>
        <v>-345.20300000000003</v>
      </c>
      <c r="M108" s="62">
        <f t="shared" si="111"/>
        <v>0</v>
      </c>
      <c r="N108" s="62">
        <f t="shared" si="111"/>
        <v>0</v>
      </c>
      <c r="O108" s="62">
        <f t="shared" si="111"/>
        <v>20742.397000000001</v>
      </c>
      <c r="P108" s="89">
        <f t="shared" si="111"/>
        <v>-963.9</v>
      </c>
      <c r="Q108" s="89">
        <f t="shared" si="111"/>
        <v>0</v>
      </c>
      <c r="R108" s="89">
        <f t="shared" si="111"/>
        <v>0</v>
      </c>
      <c r="S108" s="15">
        <f t="shared" si="111"/>
        <v>19778.496999999999</v>
      </c>
    </row>
    <row r="109" spans="1:19" x14ac:dyDescent="0.2">
      <c r="A109" s="36" t="s">
        <v>0</v>
      </c>
      <c r="B109" s="36" t="s">
        <v>74</v>
      </c>
      <c r="C109" s="16">
        <v>902</v>
      </c>
      <c r="D109" s="1" t="s">
        <v>35</v>
      </c>
      <c r="E109" s="1" t="s">
        <v>9</v>
      </c>
      <c r="F109" s="1" t="s">
        <v>160</v>
      </c>
      <c r="G109" s="3" t="s">
        <v>0</v>
      </c>
      <c r="H109" s="3"/>
      <c r="I109" s="15">
        <f t="shared" ref="I109:R109" si="112">I110+I115+I120</f>
        <v>21087.599999999999</v>
      </c>
      <c r="J109" s="12">
        <f t="shared" si="112"/>
        <v>0</v>
      </c>
      <c r="K109" s="62">
        <f t="shared" si="112"/>
        <v>21087.599999999999</v>
      </c>
      <c r="L109" s="62">
        <f t="shared" si="112"/>
        <v>-345.20300000000003</v>
      </c>
      <c r="M109" s="62">
        <f t="shared" si="112"/>
        <v>0</v>
      </c>
      <c r="N109" s="62">
        <f t="shared" si="112"/>
        <v>0</v>
      </c>
      <c r="O109" s="62">
        <f t="shared" si="112"/>
        <v>20742.397000000001</v>
      </c>
      <c r="P109" s="89">
        <f t="shared" si="112"/>
        <v>-963.9</v>
      </c>
      <c r="Q109" s="89">
        <f t="shared" si="112"/>
        <v>0</v>
      </c>
      <c r="R109" s="89">
        <f t="shared" si="112"/>
        <v>0</v>
      </c>
      <c r="S109" s="15">
        <f t="shared" ref="S109" si="113">S110+S115+S120</f>
        <v>19778.496999999999</v>
      </c>
    </row>
    <row r="110" spans="1:19" x14ac:dyDescent="0.2">
      <c r="A110" s="36" t="s">
        <v>0</v>
      </c>
      <c r="B110" s="36" t="s">
        <v>271</v>
      </c>
      <c r="C110" s="16">
        <v>902</v>
      </c>
      <c r="D110" s="1" t="s">
        <v>35</v>
      </c>
      <c r="E110" s="1" t="s">
        <v>9</v>
      </c>
      <c r="F110" s="1" t="s">
        <v>272</v>
      </c>
      <c r="G110" s="3"/>
      <c r="H110" s="3"/>
      <c r="I110" s="15">
        <f t="shared" ref="I110:S110" si="114">I111</f>
        <v>1641.1999999999998</v>
      </c>
      <c r="J110" s="12">
        <f t="shared" si="114"/>
        <v>0</v>
      </c>
      <c r="K110" s="62">
        <f t="shared" si="114"/>
        <v>1641.1999999999998</v>
      </c>
      <c r="L110" s="62">
        <f t="shared" si="114"/>
        <v>0</v>
      </c>
      <c r="M110" s="62">
        <f t="shared" si="114"/>
        <v>0</v>
      </c>
      <c r="N110" s="62">
        <f t="shared" si="114"/>
        <v>0</v>
      </c>
      <c r="O110" s="62">
        <f t="shared" si="114"/>
        <v>1641.1999999999998</v>
      </c>
      <c r="P110" s="89">
        <f t="shared" si="114"/>
        <v>0</v>
      </c>
      <c r="Q110" s="89">
        <f t="shared" si="114"/>
        <v>0</v>
      </c>
      <c r="R110" s="89">
        <f t="shared" si="114"/>
        <v>0</v>
      </c>
      <c r="S110" s="15">
        <f t="shared" si="114"/>
        <v>1641.1999999999998</v>
      </c>
    </row>
    <row r="111" spans="1:19" x14ac:dyDescent="0.2">
      <c r="A111" s="36" t="s">
        <v>0</v>
      </c>
      <c r="B111" s="36" t="s">
        <v>75</v>
      </c>
      <c r="C111" s="16">
        <v>902</v>
      </c>
      <c r="D111" s="1" t="s">
        <v>35</v>
      </c>
      <c r="E111" s="1" t="s">
        <v>9</v>
      </c>
      <c r="F111" s="1" t="s">
        <v>161</v>
      </c>
      <c r="G111" s="3" t="s">
        <v>0</v>
      </c>
      <c r="H111" s="3"/>
      <c r="I111" s="15">
        <f t="shared" ref="I111:R111" si="115">I112+I113+I114</f>
        <v>1641.1999999999998</v>
      </c>
      <c r="J111" s="12">
        <f t="shared" si="115"/>
        <v>0</v>
      </c>
      <c r="K111" s="62">
        <f t="shared" si="115"/>
        <v>1641.1999999999998</v>
      </c>
      <c r="L111" s="62">
        <f t="shared" si="115"/>
        <v>0</v>
      </c>
      <c r="M111" s="62">
        <f t="shared" si="115"/>
        <v>0</v>
      </c>
      <c r="N111" s="62">
        <f t="shared" si="115"/>
        <v>0</v>
      </c>
      <c r="O111" s="62">
        <f t="shared" si="115"/>
        <v>1641.1999999999998</v>
      </c>
      <c r="P111" s="89">
        <f t="shared" si="115"/>
        <v>0</v>
      </c>
      <c r="Q111" s="89">
        <f t="shared" si="115"/>
        <v>0</v>
      </c>
      <c r="R111" s="89">
        <f t="shared" si="115"/>
        <v>0</v>
      </c>
      <c r="S111" s="15">
        <f t="shared" ref="S111" si="116">S112+S113+S114</f>
        <v>1641.1999999999998</v>
      </c>
    </row>
    <row r="112" spans="1:19" ht="47.25" x14ac:dyDescent="0.2">
      <c r="A112" s="36" t="s">
        <v>0</v>
      </c>
      <c r="B112" s="36" t="s">
        <v>21</v>
      </c>
      <c r="C112" s="16">
        <v>902</v>
      </c>
      <c r="D112" s="1" t="s">
        <v>35</v>
      </c>
      <c r="E112" s="1" t="s">
        <v>9</v>
      </c>
      <c r="F112" s="1" t="s">
        <v>161</v>
      </c>
      <c r="G112" s="3" t="s">
        <v>22</v>
      </c>
      <c r="H112" s="3"/>
      <c r="I112" s="10">
        <v>1602.1</v>
      </c>
      <c r="J112" s="13"/>
      <c r="K112" s="63">
        <f>I112+J112</f>
        <v>1602.1</v>
      </c>
      <c r="L112" s="59"/>
      <c r="M112" s="59"/>
      <c r="N112" s="59"/>
      <c r="O112" s="56">
        <f>K112+L112+M112+N112</f>
        <v>1602.1</v>
      </c>
      <c r="P112" s="56"/>
      <c r="Q112" s="56"/>
      <c r="R112" s="56"/>
      <c r="S112" s="10">
        <f t="shared" ref="S112" si="117">O112+P112+Q112+R112</f>
        <v>1602.1</v>
      </c>
    </row>
    <row r="113" spans="1:19" x14ac:dyDescent="0.2">
      <c r="A113" s="36"/>
      <c r="B113" s="36" t="s">
        <v>176</v>
      </c>
      <c r="C113" s="16">
        <v>902</v>
      </c>
      <c r="D113" s="1" t="s">
        <v>35</v>
      </c>
      <c r="E113" s="1" t="s">
        <v>9</v>
      </c>
      <c r="F113" s="1" t="s">
        <v>161</v>
      </c>
      <c r="G113" s="3" t="s">
        <v>12</v>
      </c>
      <c r="H113" s="3"/>
      <c r="I113" s="10">
        <v>38.1</v>
      </c>
      <c r="J113" s="13"/>
      <c r="K113" s="63">
        <f>I113+J113</f>
        <v>38.1</v>
      </c>
      <c r="L113" s="59"/>
      <c r="M113" s="59"/>
      <c r="N113" s="59"/>
      <c r="O113" s="56">
        <f>K113+L113+M113+N113</f>
        <v>38.1</v>
      </c>
      <c r="P113" s="56"/>
      <c r="Q113" s="56"/>
      <c r="R113" s="56"/>
      <c r="S113" s="10">
        <f t="shared" ref="S113" si="118">O113+P113+Q113+R113</f>
        <v>38.1</v>
      </c>
    </row>
    <row r="114" spans="1:19" x14ac:dyDescent="0.2">
      <c r="A114" s="36"/>
      <c r="B114" s="36" t="s">
        <v>23</v>
      </c>
      <c r="C114" s="16">
        <v>902</v>
      </c>
      <c r="D114" s="1" t="s">
        <v>35</v>
      </c>
      <c r="E114" s="1" t="s">
        <v>9</v>
      </c>
      <c r="F114" s="1" t="s">
        <v>161</v>
      </c>
      <c r="G114" s="3" t="s">
        <v>24</v>
      </c>
      <c r="H114" s="3"/>
      <c r="I114" s="10">
        <v>1</v>
      </c>
      <c r="J114" s="13"/>
      <c r="K114" s="63">
        <f>I114+J114</f>
        <v>1</v>
      </c>
      <c r="L114" s="59"/>
      <c r="M114" s="59"/>
      <c r="N114" s="59"/>
      <c r="O114" s="56">
        <f>K114+L114+M114+N114</f>
        <v>1</v>
      </c>
      <c r="P114" s="56"/>
      <c r="Q114" s="56"/>
      <c r="R114" s="56"/>
      <c r="S114" s="10">
        <f t="shared" ref="S114" si="119">O114+P114+Q114+R114</f>
        <v>1</v>
      </c>
    </row>
    <row r="115" spans="1:19" ht="31.5" x14ac:dyDescent="0.2">
      <c r="A115" s="36"/>
      <c r="B115" s="36" t="s">
        <v>273</v>
      </c>
      <c r="C115" s="16">
        <v>902</v>
      </c>
      <c r="D115" s="1" t="s">
        <v>35</v>
      </c>
      <c r="E115" s="1" t="s">
        <v>9</v>
      </c>
      <c r="F115" s="1" t="s">
        <v>274</v>
      </c>
      <c r="G115" s="3"/>
      <c r="H115" s="3"/>
      <c r="I115" s="15">
        <f t="shared" ref="I115:S115" si="120">I116</f>
        <v>3416</v>
      </c>
      <c r="J115" s="12">
        <f t="shared" si="120"/>
        <v>0</v>
      </c>
      <c r="K115" s="62">
        <f t="shared" si="120"/>
        <v>3416</v>
      </c>
      <c r="L115" s="62">
        <f t="shared" si="120"/>
        <v>0</v>
      </c>
      <c r="M115" s="62">
        <f t="shared" si="120"/>
        <v>0</v>
      </c>
      <c r="N115" s="62">
        <f t="shared" si="120"/>
        <v>0</v>
      </c>
      <c r="O115" s="62">
        <f t="shared" si="120"/>
        <v>3416</v>
      </c>
      <c r="P115" s="89">
        <f t="shared" si="120"/>
        <v>0</v>
      </c>
      <c r="Q115" s="89">
        <f t="shared" si="120"/>
        <v>0</v>
      </c>
      <c r="R115" s="89">
        <f t="shared" si="120"/>
        <v>0</v>
      </c>
      <c r="S115" s="15">
        <f t="shared" si="120"/>
        <v>3416</v>
      </c>
    </row>
    <row r="116" spans="1:19" x14ac:dyDescent="0.2">
      <c r="A116" s="36" t="s">
        <v>0</v>
      </c>
      <c r="B116" s="36" t="s">
        <v>275</v>
      </c>
      <c r="C116" s="16">
        <v>902</v>
      </c>
      <c r="D116" s="1" t="s">
        <v>35</v>
      </c>
      <c r="E116" s="1" t="s">
        <v>9</v>
      </c>
      <c r="F116" s="1" t="s">
        <v>162</v>
      </c>
      <c r="G116" s="3" t="s">
        <v>0</v>
      </c>
      <c r="H116" s="3"/>
      <c r="I116" s="15">
        <f t="shared" ref="I116:R116" si="121">I117+I118+I119</f>
        <v>3416</v>
      </c>
      <c r="J116" s="12">
        <f t="shared" si="121"/>
        <v>0</v>
      </c>
      <c r="K116" s="62">
        <f t="shared" si="121"/>
        <v>3416</v>
      </c>
      <c r="L116" s="62">
        <f t="shared" si="121"/>
        <v>0</v>
      </c>
      <c r="M116" s="62">
        <f t="shared" si="121"/>
        <v>0</v>
      </c>
      <c r="N116" s="62">
        <f t="shared" si="121"/>
        <v>0</v>
      </c>
      <c r="O116" s="62">
        <f t="shared" si="121"/>
        <v>3416</v>
      </c>
      <c r="P116" s="89">
        <f t="shared" si="121"/>
        <v>0</v>
      </c>
      <c r="Q116" s="89">
        <f t="shared" si="121"/>
        <v>0</v>
      </c>
      <c r="R116" s="89">
        <f t="shared" si="121"/>
        <v>0</v>
      </c>
      <c r="S116" s="15">
        <f t="shared" ref="S116" si="122">S117+S118+S119</f>
        <v>3416</v>
      </c>
    </row>
    <row r="117" spans="1:19" ht="47.25" x14ac:dyDescent="0.2">
      <c r="A117" s="36" t="s">
        <v>0</v>
      </c>
      <c r="B117" s="36" t="s">
        <v>21</v>
      </c>
      <c r="C117" s="16">
        <v>902</v>
      </c>
      <c r="D117" s="1" t="s">
        <v>35</v>
      </c>
      <c r="E117" s="1" t="s">
        <v>9</v>
      </c>
      <c r="F117" s="1" t="s">
        <v>162</v>
      </c>
      <c r="G117" s="3" t="s">
        <v>22</v>
      </c>
      <c r="H117" s="3"/>
      <c r="I117" s="10">
        <v>3251.9</v>
      </c>
      <c r="J117" s="13"/>
      <c r="K117" s="63">
        <f>I117+J117</f>
        <v>3251.9</v>
      </c>
      <c r="L117" s="59"/>
      <c r="M117" s="59"/>
      <c r="N117" s="59"/>
      <c r="O117" s="56">
        <f>K117+L117+M117+N117</f>
        <v>3251.9</v>
      </c>
      <c r="P117" s="56"/>
      <c r="Q117" s="56"/>
      <c r="R117" s="56"/>
      <c r="S117" s="10">
        <f t="shared" ref="S117" si="123">O117+P117+Q117+R117</f>
        <v>3251.9</v>
      </c>
    </row>
    <row r="118" spans="1:19" x14ac:dyDescent="0.2">
      <c r="A118" s="36"/>
      <c r="B118" s="36" t="s">
        <v>176</v>
      </c>
      <c r="C118" s="16">
        <v>902</v>
      </c>
      <c r="D118" s="1" t="s">
        <v>35</v>
      </c>
      <c r="E118" s="1" t="s">
        <v>9</v>
      </c>
      <c r="F118" s="1" t="s">
        <v>162</v>
      </c>
      <c r="G118" s="3" t="s">
        <v>12</v>
      </c>
      <c r="H118" s="3"/>
      <c r="I118" s="10">
        <v>162.4</v>
      </c>
      <c r="J118" s="13"/>
      <c r="K118" s="63">
        <f>I118+J118</f>
        <v>162.4</v>
      </c>
      <c r="L118" s="59"/>
      <c r="M118" s="59"/>
      <c r="N118" s="59"/>
      <c r="O118" s="56">
        <f>K118+L118+M118+N118</f>
        <v>162.4</v>
      </c>
      <c r="P118" s="56"/>
      <c r="Q118" s="56"/>
      <c r="R118" s="56"/>
      <c r="S118" s="10">
        <f t="shared" ref="S118" si="124">O118+P118+Q118+R118</f>
        <v>162.4</v>
      </c>
    </row>
    <row r="119" spans="1:19" x14ac:dyDescent="0.2">
      <c r="A119" s="36"/>
      <c r="B119" s="36" t="s">
        <v>23</v>
      </c>
      <c r="C119" s="16">
        <v>902</v>
      </c>
      <c r="D119" s="1" t="s">
        <v>35</v>
      </c>
      <c r="E119" s="1" t="s">
        <v>9</v>
      </c>
      <c r="F119" s="1" t="s">
        <v>162</v>
      </c>
      <c r="G119" s="3" t="s">
        <v>24</v>
      </c>
      <c r="H119" s="3"/>
      <c r="I119" s="10">
        <v>1.7</v>
      </c>
      <c r="J119" s="13"/>
      <c r="K119" s="63">
        <f>I119+J119</f>
        <v>1.7</v>
      </c>
      <c r="L119" s="59"/>
      <c r="M119" s="59"/>
      <c r="N119" s="59"/>
      <c r="O119" s="56">
        <f>K119+L119+M119+N119</f>
        <v>1.7</v>
      </c>
      <c r="P119" s="56"/>
      <c r="Q119" s="56"/>
      <c r="R119" s="56"/>
      <c r="S119" s="10">
        <f t="shared" ref="S119" si="125">O119+P119+Q119+R119</f>
        <v>1.7</v>
      </c>
    </row>
    <row r="120" spans="1:19" ht="31.5" x14ac:dyDescent="0.2">
      <c r="A120" s="36"/>
      <c r="B120" s="36" t="s">
        <v>276</v>
      </c>
      <c r="C120" s="16">
        <v>902</v>
      </c>
      <c r="D120" s="1" t="s">
        <v>35</v>
      </c>
      <c r="E120" s="1" t="s">
        <v>9</v>
      </c>
      <c r="F120" s="1" t="s">
        <v>300</v>
      </c>
      <c r="G120" s="3"/>
      <c r="H120" s="3"/>
      <c r="I120" s="15">
        <f t="shared" ref="I120:S120" si="126">I121</f>
        <v>16030.4</v>
      </c>
      <c r="J120" s="12">
        <f t="shared" si="126"/>
        <v>0</v>
      </c>
      <c r="K120" s="62">
        <f t="shared" si="126"/>
        <v>16030.4</v>
      </c>
      <c r="L120" s="62">
        <f>L121</f>
        <v>-345.20300000000003</v>
      </c>
      <c r="M120" s="62">
        <f t="shared" si="126"/>
        <v>0</v>
      </c>
      <c r="N120" s="62">
        <f t="shared" si="126"/>
        <v>0</v>
      </c>
      <c r="O120" s="62">
        <f t="shared" si="126"/>
        <v>15685.197</v>
      </c>
      <c r="P120" s="89">
        <f t="shared" si="126"/>
        <v>-963.9</v>
      </c>
      <c r="Q120" s="89">
        <f t="shared" si="126"/>
        <v>0</v>
      </c>
      <c r="R120" s="89">
        <f t="shared" si="126"/>
        <v>0</v>
      </c>
      <c r="S120" s="15">
        <f t="shared" si="126"/>
        <v>14721.297</v>
      </c>
    </row>
    <row r="121" spans="1:19" x14ac:dyDescent="0.2">
      <c r="A121" s="36" t="s">
        <v>0</v>
      </c>
      <c r="B121" s="36" t="s">
        <v>275</v>
      </c>
      <c r="C121" s="16">
        <v>902</v>
      </c>
      <c r="D121" s="1" t="s">
        <v>35</v>
      </c>
      <c r="E121" s="1" t="s">
        <v>9</v>
      </c>
      <c r="F121" s="1" t="s">
        <v>164</v>
      </c>
      <c r="G121" s="3" t="s">
        <v>0</v>
      </c>
      <c r="H121" s="3"/>
      <c r="I121" s="15">
        <f t="shared" ref="I121:N121" si="127">I122+I123+I125</f>
        <v>16030.4</v>
      </c>
      <c r="J121" s="12">
        <f t="shared" si="127"/>
        <v>0</v>
      </c>
      <c r="K121" s="62">
        <f t="shared" si="127"/>
        <v>16030.4</v>
      </c>
      <c r="L121" s="62">
        <f>L122+L123+L125+L124</f>
        <v>-345.20300000000003</v>
      </c>
      <c r="M121" s="62">
        <f t="shared" si="127"/>
        <v>0</v>
      </c>
      <c r="N121" s="62">
        <f t="shared" si="127"/>
        <v>0</v>
      </c>
      <c r="O121" s="62">
        <f>O122+O123+O125+O124</f>
        <v>15685.197</v>
      </c>
      <c r="P121" s="89">
        <f t="shared" ref="P121:R121" si="128">P122+P123+P125+P124</f>
        <v>-963.9</v>
      </c>
      <c r="Q121" s="89">
        <f t="shared" si="128"/>
        <v>0</v>
      </c>
      <c r="R121" s="89">
        <f t="shared" si="128"/>
        <v>0</v>
      </c>
      <c r="S121" s="15">
        <f t="shared" ref="S121" si="129">S122+S123+S125+S124</f>
        <v>14721.297</v>
      </c>
    </row>
    <row r="122" spans="1:19" ht="47.25" x14ac:dyDescent="0.2">
      <c r="A122" s="36" t="s">
        <v>0</v>
      </c>
      <c r="B122" s="36" t="s">
        <v>21</v>
      </c>
      <c r="C122" s="16">
        <v>902</v>
      </c>
      <c r="D122" s="1" t="s">
        <v>35</v>
      </c>
      <c r="E122" s="1" t="s">
        <v>9</v>
      </c>
      <c r="F122" s="1" t="s">
        <v>164</v>
      </c>
      <c r="G122" s="3" t="s">
        <v>22</v>
      </c>
      <c r="H122" s="3"/>
      <c r="I122" s="10">
        <v>15454.3</v>
      </c>
      <c r="J122" s="13"/>
      <c r="K122" s="63">
        <f>I122+J122</f>
        <v>15454.3</v>
      </c>
      <c r="L122" s="59">
        <f>-265.1+(-80.103)+(-6.12486)</f>
        <v>-351.32786000000004</v>
      </c>
      <c r="M122" s="59"/>
      <c r="N122" s="59"/>
      <c r="O122" s="56">
        <f>K122+L122+M122+N122</f>
        <v>15102.97214</v>
      </c>
      <c r="P122" s="56">
        <v>-868</v>
      </c>
      <c r="Q122" s="56"/>
      <c r="R122" s="56"/>
      <c r="S122" s="10">
        <f t="shared" ref="S122" si="130">O122+P122+Q122+R122</f>
        <v>14234.97214</v>
      </c>
    </row>
    <row r="123" spans="1:19" x14ac:dyDescent="0.2">
      <c r="A123" s="37"/>
      <c r="B123" s="36" t="s">
        <v>176</v>
      </c>
      <c r="C123" s="16">
        <v>902</v>
      </c>
      <c r="D123" s="1" t="s">
        <v>35</v>
      </c>
      <c r="E123" s="1" t="s">
        <v>9</v>
      </c>
      <c r="F123" s="1" t="s">
        <v>164</v>
      </c>
      <c r="G123" s="3" t="s">
        <v>12</v>
      </c>
      <c r="H123" s="3"/>
      <c r="I123" s="10">
        <v>557</v>
      </c>
      <c r="J123" s="13"/>
      <c r="K123" s="63">
        <f>I123+J123</f>
        <v>557</v>
      </c>
      <c r="L123" s="59"/>
      <c r="M123" s="59"/>
      <c r="N123" s="59"/>
      <c r="O123" s="56">
        <f>K123+L123+M123+N123</f>
        <v>557</v>
      </c>
      <c r="P123" s="56">
        <v>-95.9</v>
      </c>
      <c r="Q123" s="56"/>
      <c r="R123" s="56"/>
      <c r="S123" s="10">
        <f t="shared" ref="S123" si="131">O123+P123+Q123+R123</f>
        <v>461.1</v>
      </c>
    </row>
    <row r="124" spans="1:19" x14ac:dyDescent="0.2">
      <c r="A124" s="37"/>
      <c r="B124" s="36" t="s">
        <v>17</v>
      </c>
      <c r="C124" s="16">
        <v>902</v>
      </c>
      <c r="D124" s="1" t="s">
        <v>35</v>
      </c>
      <c r="E124" s="1" t="s">
        <v>9</v>
      </c>
      <c r="F124" s="1" t="s">
        <v>164</v>
      </c>
      <c r="G124" s="3">
        <v>300</v>
      </c>
      <c r="H124" s="3"/>
      <c r="I124" s="10"/>
      <c r="J124" s="13"/>
      <c r="K124" s="63"/>
      <c r="L124" s="59">
        <v>6.12486</v>
      </c>
      <c r="M124" s="59"/>
      <c r="N124" s="59"/>
      <c r="O124" s="56">
        <f>K124+L124+M124+N124</f>
        <v>6.12486</v>
      </c>
      <c r="P124" s="56"/>
      <c r="Q124" s="56"/>
      <c r="R124" s="56"/>
      <c r="S124" s="10">
        <f t="shared" ref="S124" si="132">O124+P124+Q124+R124</f>
        <v>6.12486</v>
      </c>
    </row>
    <row r="125" spans="1:19" x14ac:dyDescent="0.2">
      <c r="A125" s="36" t="s">
        <v>0</v>
      </c>
      <c r="B125" s="36" t="s">
        <v>23</v>
      </c>
      <c r="C125" s="16">
        <v>902</v>
      </c>
      <c r="D125" s="1" t="s">
        <v>35</v>
      </c>
      <c r="E125" s="1" t="s">
        <v>9</v>
      </c>
      <c r="F125" s="1" t="s">
        <v>164</v>
      </c>
      <c r="G125" s="3" t="s">
        <v>24</v>
      </c>
      <c r="H125" s="3"/>
      <c r="I125" s="10">
        <v>19.100000000000001</v>
      </c>
      <c r="J125" s="13"/>
      <c r="K125" s="63">
        <f>I125+J125</f>
        <v>19.100000000000001</v>
      </c>
      <c r="L125" s="59"/>
      <c r="M125" s="59"/>
      <c r="N125" s="59"/>
      <c r="O125" s="56">
        <f>K125+L125+M125+N125</f>
        <v>19.100000000000001</v>
      </c>
      <c r="P125" s="56"/>
      <c r="Q125" s="56"/>
      <c r="R125" s="56"/>
      <c r="S125" s="10">
        <f t="shared" ref="S125" si="133">O125+P125+Q125+R125</f>
        <v>19.100000000000001</v>
      </c>
    </row>
    <row r="126" spans="1:19" x14ac:dyDescent="0.2">
      <c r="A126" s="37">
        <v>3</v>
      </c>
      <c r="B126" s="37" t="s">
        <v>76</v>
      </c>
      <c r="C126" s="41">
        <v>903</v>
      </c>
      <c r="D126" s="27" t="s">
        <v>0</v>
      </c>
      <c r="E126" s="27" t="s">
        <v>0</v>
      </c>
      <c r="F126" s="27" t="s">
        <v>0</v>
      </c>
      <c r="G126" s="28" t="s">
        <v>0</v>
      </c>
      <c r="H126" s="28"/>
      <c r="I126" s="24">
        <f t="shared" ref="I126:O126" si="134">I127+I144</f>
        <v>11629.5</v>
      </c>
      <c r="J126" s="11">
        <f t="shared" si="134"/>
        <v>4735.8</v>
      </c>
      <c r="K126" s="68">
        <f t="shared" si="134"/>
        <v>16365.3</v>
      </c>
      <c r="L126" s="64">
        <f t="shared" si="134"/>
        <v>0</v>
      </c>
      <c r="M126" s="64">
        <f t="shared" si="134"/>
        <v>0</v>
      </c>
      <c r="N126" s="64">
        <f t="shared" si="134"/>
        <v>0</v>
      </c>
      <c r="O126" s="68">
        <f t="shared" si="134"/>
        <v>16365.3</v>
      </c>
      <c r="P126" s="68"/>
      <c r="Q126" s="68"/>
      <c r="R126" s="68"/>
      <c r="S126" s="24">
        <f t="shared" ref="S126" si="135">S127+S144</f>
        <v>16365.3</v>
      </c>
    </row>
    <row r="127" spans="1:19" x14ac:dyDescent="0.2">
      <c r="A127" s="36" t="s">
        <v>0</v>
      </c>
      <c r="B127" s="36" t="s">
        <v>38</v>
      </c>
      <c r="C127" s="16">
        <v>903</v>
      </c>
      <c r="D127" s="1" t="s">
        <v>20</v>
      </c>
      <c r="E127" s="1" t="s">
        <v>0</v>
      </c>
      <c r="F127" s="1" t="s">
        <v>0</v>
      </c>
      <c r="G127" s="3" t="s">
        <v>0</v>
      </c>
      <c r="H127" s="3"/>
      <c r="I127" s="15">
        <f t="shared" ref="I127:O127" si="136">I128+I136+I140</f>
        <v>9936.5</v>
      </c>
      <c r="J127" s="12">
        <f t="shared" si="136"/>
        <v>0</v>
      </c>
      <c r="K127" s="62">
        <f t="shared" si="136"/>
        <v>9936.5</v>
      </c>
      <c r="L127" s="62">
        <f t="shared" si="136"/>
        <v>0</v>
      </c>
      <c r="M127" s="62">
        <f t="shared" si="136"/>
        <v>0</v>
      </c>
      <c r="N127" s="62">
        <f t="shared" si="136"/>
        <v>0</v>
      </c>
      <c r="O127" s="62">
        <f t="shared" si="136"/>
        <v>9936.5</v>
      </c>
      <c r="P127" s="62"/>
      <c r="Q127" s="62"/>
      <c r="R127" s="62"/>
      <c r="S127" s="15">
        <f t="shared" ref="S127" si="137">S128+S136+S140</f>
        <v>9936.5</v>
      </c>
    </row>
    <row r="128" spans="1:19" ht="31.5" x14ac:dyDescent="0.2">
      <c r="A128" s="36" t="s">
        <v>0</v>
      </c>
      <c r="B128" s="36" t="s">
        <v>51</v>
      </c>
      <c r="C128" s="16">
        <v>903</v>
      </c>
      <c r="D128" s="1" t="s">
        <v>20</v>
      </c>
      <c r="E128" s="1" t="s">
        <v>27</v>
      </c>
      <c r="F128" s="1" t="s">
        <v>0</v>
      </c>
      <c r="G128" s="3" t="s">
        <v>0</v>
      </c>
      <c r="H128" s="3"/>
      <c r="I128" s="15">
        <f t="shared" ref="I128:S131" si="138">I129</f>
        <v>5772.2</v>
      </c>
      <c r="J128" s="12">
        <f t="shared" si="138"/>
        <v>0</v>
      </c>
      <c r="K128" s="62">
        <f t="shared" si="138"/>
        <v>5772.2</v>
      </c>
      <c r="L128" s="62">
        <f t="shared" si="138"/>
        <v>0</v>
      </c>
      <c r="M128" s="62">
        <f t="shared" si="138"/>
        <v>0</v>
      </c>
      <c r="N128" s="62">
        <f t="shared" si="138"/>
        <v>0</v>
      </c>
      <c r="O128" s="62">
        <f t="shared" si="138"/>
        <v>5772.2</v>
      </c>
      <c r="P128" s="62"/>
      <c r="Q128" s="62"/>
      <c r="R128" s="62"/>
      <c r="S128" s="15">
        <f t="shared" si="138"/>
        <v>5772.2</v>
      </c>
    </row>
    <row r="129" spans="1:19" x14ac:dyDescent="0.2">
      <c r="A129" s="36"/>
      <c r="B129" s="44" t="s">
        <v>77</v>
      </c>
      <c r="C129" s="16">
        <v>903</v>
      </c>
      <c r="D129" s="1" t="s">
        <v>20</v>
      </c>
      <c r="E129" s="1" t="s">
        <v>27</v>
      </c>
      <c r="F129" s="1" t="s">
        <v>168</v>
      </c>
      <c r="G129" s="3" t="s">
        <v>0</v>
      </c>
      <c r="H129" s="3"/>
      <c r="I129" s="15">
        <f t="shared" si="138"/>
        <v>5772.2</v>
      </c>
      <c r="J129" s="12">
        <f t="shared" si="138"/>
        <v>0</v>
      </c>
      <c r="K129" s="62">
        <f t="shared" si="138"/>
        <v>5772.2</v>
      </c>
      <c r="L129" s="62">
        <f t="shared" si="138"/>
        <v>0</v>
      </c>
      <c r="M129" s="62">
        <f t="shared" si="138"/>
        <v>0</v>
      </c>
      <c r="N129" s="62">
        <f t="shared" si="138"/>
        <v>0</v>
      </c>
      <c r="O129" s="62">
        <f t="shared" si="138"/>
        <v>5772.2</v>
      </c>
      <c r="P129" s="62"/>
      <c r="Q129" s="62"/>
      <c r="R129" s="62"/>
      <c r="S129" s="15">
        <f t="shared" si="138"/>
        <v>5772.2</v>
      </c>
    </row>
    <row r="130" spans="1:19" ht="31.5" x14ac:dyDescent="0.2">
      <c r="A130" s="36" t="s">
        <v>0</v>
      </c>
      <c r="B130" s="44" t="s">
        <v>78</v>
      </c>
      <c r="C130" s="16">
        <v>903</v>
      </c>
      <c r="D130" s="1" t="s">
        <v>20</v>
      </c>
      <c r="E130" s="1" t="s">
        <v>27</v>
      </c>
      <c r="F130" s="1" t="s">
        <v>258</v>
      </c>
      <c r="G130" s="3" t="s">
        <v>0</v>
      </c>
      <c r="H130" s="3"/>
      <c r="I130" s="15">
        <f t="shared" si="138"/>
        <v>5772.2</v>
      </c>
      <c r="J130" s="12">
        <f t="shared" si="138"/>
        <v>0</v>
      </c>
      <c r="K130" s="62">
        <f t="shared" si="138"/>
        <v>5772.2</v>
      </c>
      <c r="L130" s="62">
        <f t="shared" si="138"/>
        <v>0</v>
      </c>
      <c r="M130" s="62">
        <f t="shared" si="138"/>
        <v>0</v>
      </c>
      <c r="N130" s="62">
        <f t="shared" si="138"/>
        <v>0</v>
      </c>
      <c r="O130" s="62">
        <f t="shared" si="138"/>
        <v>5772.2</v>
      </c>
      <c r="P130" s="62"/>
      <c r="Q130" s="62"/>
      <c r="R130" s="62"/>
      <c r="S130" s="15">
        <f t="shared" si="138"/>
        <v>5772.2</v>
      </c>
    </row>
    <row r="131" spans="1:19" x14ac:dyDescent="0.2">
      <c r="A131" s="36" t="s">
        <v>0</v>
      </c>
      <c r="B131" s="44" t="s">
        <v>288</v>
      </c>
      <c r="C131" s="16">
        <v>903</v>
      </c>
      <c r="D131" s="1" t="s">
        <v>20</v>
      </c>
      <c r="E131" s="1" t="s">
        <v>27</v>
      </c>
      <c r="F131" s="1" t="s">
        <v>289</v>
      </c>
      <c r="G131" s="3"/>
      <c r="H131" s="3"/>
      <c r="I131" s="15">
        <f t="shared" si="138"/>
        <v>5772.2</v>
      </c>
      <c r="J131" s="12">
        <f t="shared" si="138"/>
        <v>0</v>
      </c>
      <c r="K131" s="62">
        <f t="shared" si="138"/>
        <v>5772.2</v>
      </c>
      <c r="L131" s="62">
        <f t="shared" si="138"/>
        <v>0</v>
      </c>
      <c r="M131" s="62">
        <f t="shared" si="138"/>
        <v>0</v>
      </c>
      <c r="N131" s="62">
        <f t="shared" si="138"/>
        <v>0</v>
      </c>
      <c r="O131" s="62">
        <f t="shared" si="138"/>
        <v>5772.2</v>
      </c>
      <c r="P131" s="62"/>
      <c r="Q131" s="62"/>
      <c r="R131" s="62"/>
      <c r="S131" s="15">
        <f t="shared" si="138"/>
        <v>5772.2</v>
      </c>
    </row>
    <row r="132" spans="1:19" x14ac:dyDescent="0.2">
      <c r="A132" s="36" t="s">
        <v>0</v>
      </c>
      <c r="B132" s="36" t="s">
        <v>65</v>
      </c>
      <c r="C132" s="16">
        <v>903</v>
      </c>
      <c r="D132" s="1" t="s">
        <v>20</v>
      </c>
      <c r="E132" s="1" t="s">
        <v>27</v>
      </c>
      <c r="F132" s="1" t="s">
        <v>231</v>
      </c>
      <c r="G132" s="3" t="s">
        <v>0</v>
      </c>
      <c r="H132" s="3"/>
      <c r="I132" s="15">
        <f t="shared" ref="I132:O132" si="139">I133+I134+I135</f>
        <v>5772.2</v>
      </c>
      <c r="J132" s="12">
        <f t="shared" si="139"/>
        <v>0</v>
      </c>
      <c r="K132" s="62">
        <f t="shared" si="139"/>
        <v>5772.2</v>
      </c>
      <c r="L132" s="62">
        <f t="shared" si="139"/>
        <v>0</v>
      </c>
      <c r="M132" s="62">
        <f t="shared" si="139"/>
        <v>0</v>
      </c>
      <c r="N132" s="62">
        <f t="shared" si="139"/>
        <v>0</v>
      </c>
      <c r="O132" s="62">
        <f t="shared" si="139"/>
        <v>5772.2</v>
      </c>
      <c r="P132" s="62"/>
      <c r="Q132" s="62"/>
      <c r="R132" s="62"/>
      <c r="S132" s="15">
        <f t="shared" ref="S132" si="140">S133+S134+S135</f>
        <v>5772.2</v>
      </c>
    </row>
    <row r="133" spans="1:19" ht="47.25" x14ac:dyDescent="0.2">
      <c r="A133" s="36" t="s">
        <v>0</v>
      </c>
      <c r="B133" s="36" t="s">
        <v>21</v>
      </c>
      <c r="C133" s="16">
        <v>903</v>
      </c>
      <c r="D133" s="1" t="s">
        <v>20</v>
      </c>
      <c r="E133" s="1" t="s">
        <v>27</v>
      </c>
      <c r="F133" s="1" t="s">
        <v>231</v>
      </c>
      <c r="G133" s="3" t="s">
        <v>22</v>
      </c>
      <c r="H133" s="3"/>
      <c r="I133" s="10">
        <v>5369.4</v>
      </c>
      <c r="J133" s="13"/>
      <c r="K133" s="63">
        <f>I133+J133</f>
        <v>5369.4</v>
      </c>
      <c r="L133" s="59"/>
      <c r="M133" s="59"/>
      <c r="N133" s="59"/>
      <c r="O133" s="56">
        <f>K133+L133+M133+N133</f>
        <v>5369.4</v>
      </c>
      <c r="P133" s="56"/>
      <c r="Q133" s="56"/>
      <c r="R133" s="56"/>
      <c r="S133" s="10">
        <f t="shared" ref="S133" si="141">O133+P133+Q133+R133</f>
        <v>5369.4</v>
      </c>
    </row>
    <row r="134" spans="1:19" x14ac:dyDescent="0.2">
      <c r="A134" s="36" t="s">
        <v>0</v>
      </c>
      <c r="B134" s="36" t="s">
        <v>176</v>
      </c>
      <c r="C134" s="16">
        <v>903</v>
      </c>
      <c r="D134" s="1" t="s">
        <v>20</v>
      </c>
      <c r="E134" s="1" t="s">
        <v>27</v>
      </c>
      <c r="F134" s="1" t="s">
        <v>231</v>
      </c>
      <c r="G134" s="3" t="s">
        <v>12</v>
      </c>
      <c r="H134" s="3"/>
      <c r="I134" s="10">
        <v>397.3</v>
      </c>
      <c r="J134" s="13"/>
      <c r="K134" s="63">
        <f>I134+J134</f>
        <v>397.3</v>
      </c>
      <c r="L134" s="59"/>
      <c r="M134" s="59"/>
      <c r="N134" s="59"/>
      <c r="O134" s="56">
        <f>K134+L134+M134+N134</f>
        <v>397.3</v>
      </c>
      <c r="P134" s="56"/>
      <c r="Q134" s="56"/>
      <c r="R134" s="56"/>
      <c r="S134" s="10">
        <f t="shared" ref="S134" si="142">O134+P134+Q134+R134</f>
        <v>397.3</v>
      </c>
    </row>
    <row r="135" spans="1:19" x14ac:dyDescent="0.2">
      <c r="A135" s="36" t="s">
        <v>0</v>
      </c>
      <c r="B135" s="36" t="s">
        <v>23</v>
      </c>
      <c r="C135" s="16">
        <v>903</v>
      </c>
      <c r="D135" s="1" t="s">
        <v>20</v>
      </c>
      <c r="E135" s="1" t="s">
        <v>27</v>
      </c>
      <c r="F135" s="1" t="s">
        <v>231</v>
      </c>
      <c r="G135" s="3" t="s">
        <v>24</v>
      </c>
      <c r="H135" s="3"/>
      <c r="I135" s="10">
        <v>5.5</v>
      </c>
      <c r="J135" s="13"/>
      <c r="K135" s="63">
        <f>I135+J135</f>
        <v>5.5</v>
      </c>
      <c r="L135" s="59"/>
      <c r="M135" s="59"/>
      <c r="N135" s="59"/>
      <c r="O135" s="56">
        <f>K135+L135+M135+N135</f>
        <v>5.5</v>
      </c>
      <c r="P135" s="56"/>
      <c r="Q135" s="56"/>
      <c r="R135" s="56"/>
      <c r="S135" s="10">
        <f t="shared" ref="S135" si="143">O135+P135+Q135+R135</f>
        <v>5.5</v>
      </c>
    </row>
    <row r="136" spans="1:19" x14ac:dyDescent="0.2">
      <c r="A136" s="36" t="s">
        <v>0</v>
      </c>
      <c r="B136" s="36" t="s">
        <v>52</v>
      </c>
      <c r="C136" s="16">
        <v>903</v>
      </c>
      <c r="D136" s="1" t="s">
        <v>20</v>
      </c>
      <c r="E136" s="1" t="s">
        <v>53</v>
      </c>
      <c r="F136" s="1" t="s">
        <v>0</v>
      </c>
      <c r="G136" s="3" t="s">
        <v>0</v>
      </c>
      <c r="H136" s="3"/>
      <c r="I136" s="15">
        <f t="shared" ref="I136:S138" si="144">I137</f>
        <v>3300</v>
      </c>
      <c r="J136" s="12">
        <f t="shared" si="144"/>
        <v>0</v>
      </c>
      <c r="K136" s="62">
        <f t="shared" si="144"/>
        <v>3300</v>
      </c>
      <c r="L136" s="62">
        <f t="shared" si="144"/>
        <v>0</v>
      </c>
      <c r="M136" s="62">
        <f t="shared" si="144"/>
        <v>0</v>
      </c>
      <c r="N136" s="62">
        <f t="shared" si="144"/>
        <v>0</v>
      </c>
      <c r="O136" s="62">
        <f t="shared" si="144"/>
        <v>3300</v>
      </c>
      <c r="P136" s="62"/>
      <c r="Q136" s="62"/>
      <c r="R136" s="62"/>
      <c r="S136" s="15">
        <f t="shared" si="144"/>
        <v>3300</v>
      </c>
    </row>
    <row r="137" spans="1:19" ht="31.5" x14ac:dyDescent="0.2">
      <c r="A137" s="36" t="s">
        <v>0</v>
      </c>
      <c r="B137" s="105" t="s">
        <v>79</v>
      </c>
      <c r="C137" s="16">
        <v>903</v>
      </c>
      <c r="D137" s="1" t="s">
        <v>20</v>
      </c>
      <c r="E137" s="1" t="s">
        <v>53</v>
      </c>
      <c r="F137" s="1" t="s">
        <v>165</v>
      </c>
      <c r="G137" s="3" t="s">
        <v>0</v>
      </c>
      <c r="H137" s="3"/>
      <c r="I137" s="15">
        <f t="shared" si="144"/>
        <v>3300</v>
      </c>
      <c r="J137" s="12">
        <f t="shared" si="144"/>
        <v>0</v>
      </c>
      <c r="K137" s="62">
        <f t="shared" si="144"/>
        <v>3300</v>
      </c>
      <c r="L137" s="62">
        <f t="shared" si="144"/>
        <v>0</v>
      </c>
      <c r="M137" s="62">
        <f t="shared" si="144"/>
        <v>0</v>
      </c>
      <c r="N137" s="62">
        <f t="shared" si="144"/>
        <v>0</v>
      </c>
      <c r="O137" s="62">
        <f t="shared" si="144"/>
        <v>3300</v>
      </c>
      <c r="P137" s="62"/>
      <c r="Q137" s="62"/>
      <c r="R137" s="62"/>
      <c r="S137" s="15">
        <f t="shared" si="144"/>
        <v>3300</v>
      </c>
    </row>
    <row r="138" spans="1:19" x14ac:dyDescent="0.2">
      <c r="A138" s="36" t="s">
        <v>0</v>
      </c>
      <c r="B138" s="36" t="s">
        <v>80</v>
      </c>
      <c r="C138" s="16">
        <v>903</v>
      </c>
      <c r="D138" s="1" t="s">
        <v>20</v>
      </c>
      <c r="E138" s="1" t="s">
        <v>53</v>
      </c>
      <c r="F138" s="1" t="s">
        <v>166</v>
      </c>
      <c r="G138" s="3" t="s">
        <v>0</v>
      </c>
      <c r="H138" s="3"/>
      <c r="I138" s="15">
        <f t="shared" si="144"/>
        <v>3300</v>
      </c>
      <c r="J138" s="12">
        <f t="shared" si="144"/>
        <v>0</v>
      </c>
      <c r="K138" s="62">
        <f t="shared" si="144"/>
        <v>3300</v>
      </c>
      <c r="L138" s="62">
        <f t="shared" si="144"/>
        <v>0</v>
      </c>
      <c r="M138" s="62">
        <f t="shared" si="144"/>
        <v>0</v>
      </c>
      <c r="N138" s="62">
        <f t="shared" si="144"/>
        <v>0</v>
      </c>
      <c r="O138" s="62">
        <f t="shared" si="144"/>
        <v>3300</v>
      </c>
      <c r="P138" s="62"/>
      <c r="Q138" s="62"/>
      <c r="R138" s="62"/>
      <c r="S138" s="15">
        <f t="shared" si="144"/>
        <v>3300</v>
      </c>
    </row>
    <row r="139" spans="1:19" x14ac:dyDescent="0.2">
      <c r="A139" s="36" t="s">
        <v>0</v>
      </c>
      <c r="B139" s="36" t="s">
        <v>23</v>
      </c>
      <c r="C139" s="16">
        <v>903</v>
      </c>
      <c r="D139" s="1" t="s">
        <v>20</v>
      </c>
      <c r="E139" s="1" t="s">
        <v>53</v>
      </c>
      <c r="F139" s="1" t="s">
        <v>166</v>
      </c>
      <c r="G139" s="3" t="s">
        <v>24</v>
      </c>
      <c r="H139" s="3"/>
      <c r="I139" s="10">
        <v>3300</v>
      </c>
      <c r="J139" s="13"/>
      <c r="K139" s="63">
        <f>I139+J139</f>
        <v>3300</v>
      </c>
      <c r="L139" s="59"/>
      <c r="M139" s="59"/>
      <c r="N139" s="59"/>
      <c r="O139" s="56">
        <f>K139+L139+M139+N139</f>
        <v>3300</v>
      </c>
      <c r="P139" s="56"/>
      <c r="Q139" s="56"/>
      <c r="R139" s="56"/>
      <c r="S139" s="10">
        <f t="shared" ref="S139" si="145">O139+P139+Q139+R139</f>
        <v>3300</v>
      </c>
    </row>
    <row r="140" spans="1:19" x14ac:dyDescent="0.2">
      <c r="A140" s="36" t="s">
        <v>0</v>
      </c>
      <c r="B140" s="36" t="s">
        <v>54</v>
      </c>
      <c r="C140" s="16">
        <v>903</v>
      </c>
      <c r="D140" s="1" t="s">
        <v>20</v>
      </c>
      <c r="E140" s="1" t="s">
        <v>55</v>
      </c>
      <c r="F140" s="1" t="s">
        <v>0</v>
      </c>
      <c r="G140" s="3" t="s">
        <v>0</v>
      </c>
      <c r="H140" s="3"/>
      <c r="I140" s="15">
        <f t="shared" ref="I140:S141" si="146">I141</f>
        <v>864.3</v>
      </c>
      <c r="J140" s="12">
        <f t="shared" si="146"/>
        <v>0</v>
      </c>
      <c r="K140" s="62">
        <f t="shared" si="146"/>
        <v>864.3</v>
      </c>
      <c r="L140" s="62">
        <f t="shared" si="146"/>
        <v>0</v>
      </c>
      <c r="M140" s="62">
        <f t="shared" si="146"/>
        <v>0</v>
      </c>
      <c r="N140" s="62">
        <f t="shared" si="146"/>
        <v>0</v>
      </c>
      <c r="O140" s="62">
        <f t="shared" si="146"/>
        <v>864.3</v>
      </c>
      <c r="P140" s="62"/>
      <c r="Q140" s="62"/>
      <c r="R140" s="62"/>
      <c r="S140" s="15">
        <f t="shared" si="146"/>
        <v>864.3</v>
      </c>
    </row>
    <row r="141" spans="1:19" ht="31.5" x14ac:dyDescent="0.2">
      <c r="A141" s="36" t="s">
        <v>0</v>
      </c>
      <c r="B141" s="105" t="s">
        <v>79</v>
      </c>
      <c r="C141" s="16">
        <v>903</v>
      </c>
      <c r="D141" s="1" t="s">
        <v>20</v>
      </c>
      <c r="E141" s="1" t="s">
        <v>55</v>
      </c>
      <c r="F141" s="1" t="s">
        <v>165</v>
      </c>
      <c r="G141" s="3" t="s">
        <v>0</v>
      </c>
      <c r="H141" s="3"/>
      <c r="I141" s="15">
        <f>I142</f>
        <v>864.3</v>
      </c>
      <c r="J141" s="12">
        <f>J142</f>
        <v>0</v>
      </c>
      <c r="K141" s="62">
        <f>K142</f>
        <v>864.3</v>
      </c>
      <c r="L141" s="62">
        <f t="shared" si="146"/>
        <v>0</v>
      </c>
      <c r="M141" s="62">
        <f t="shared" si="146"/>
        <v>0</v>
      </c>
      <c r="N141" s="62">
        <f t="shared" si="146"/>
        <v>0</v>
      </c>
      <c r="O141" s="62">
        <f t="shared" si="146"/>
        <v>864.3</v>
      </c>
      <c r="P141" s="62"/>
      <c r="Q141" s="62"/>
      <c r="R141" s="62"/>
      <c r="S141" s="15">
        <f t="shared" si="146"/>
        <v>864.3</v>
      </c>
    </row>
    <row r="142" spans="1:19" ht="31.5" x14ac:dyDescent="0.2">
      <c r="A142" s="36" t="s">
        <v>0</v>
      </c>
      <c r="B142" s="36" t="s">
        <v>81</v>
      </c>
      <c r="C142" s="16">
        <v>903</v>
      </c>
      <c r="D142" s="1" t="s">
        <v>20</v>
      </c>
      <c r="E142" s="1" t="s">
        <v>55</v>
      </c>
      <c r="F142" s="1" t="s">
        <v>167</v>
      </c>
      <c r="G142" s="3" t="s">
        <v>0</v>
      </c>
      <c r="H142" s="3"/>
      <c r="I142" s="15">
        <f t="shared" ref="I142:S142" si="147">I143</f>
        <v>864.3</v>
      </c>
      <c r="J142" s="12">
        <f t="shared" si="147"/>
        <v>0</v>
      </c>
      <c r="K142" s="62">
        <f t="shared" si="147"/>
        <v>864.3</v>
      </c>
      <c r="L142" s="62">
        <f t="shared" si="147"/>
        <v>0</v>
      </c>
      <c r="M142" s="62">
        <f t="shared" si="147"/>
        <v>0</v>
      </c>
      <c r="N142" s="62">
        <f t="shared" si="147"/>
        <v>0</v>
      </c>
      <c r="O142" s="62">
        <f t="shared" si="147"/>
        <v>864.3</v>
      </c>
      <c r="P142" s="62"/>
      <c r="Q142" s="62"/>
      <c r="R142" s="62"/>
      <c r="S142" s="15">
        <f t="shared" si="147"/>
        <v>864.3</v>
      </c>
    </row>
    <row r="143" spans="1:19" x14ac:dyDescent="0.2">
      <c r="A143" s="36" t="s">
        <v>0</v>
      </c>
      <c r="B143" s="36" t="s">
        <v>17</v>
      </c>
      <c r="C143" s="16">
        <v>903</v>
      </c>
      <c r="D143" s="1" t="s">
        <v>20</v>
      </c>
      <c r="E143" s="1" t="s">
        <v>55</v>
      </c>
      <c r="F143" s="1" t="s">
        <v>167</v>
      </c>
      <c r="G143" s="3">
        <v>300</v>
      </c>
      <c r="H143" s="3"/>
      <c r="I143" s="10">
        <v>864.3</v>
      </c>
      <c r="J143" s="13"/>
      <c r="K143" s="63">
        <f>I143+J143</f>
        <v>864.3</v>
      </c>
      <c r="L143" s="59"/>
      <c r="M143" s="59"/>
      <c r="N143" s="59"/>
      <c r="O143" s="56">
        <f>K143+L143+M143+N143</f>
        <v>864.3</v>
      </c>
      <c r="P143" s="56"/>
      <c r="Q143" s="56"/>
      <c r="R143" s="56"/>
      <c r="S143" s="10">
        <f t="shared" ref="S143" si="148">O143+P143+Q143+R143</f>
        <v>864.3</v>
      </c>
    </row>
    <row r="144" spans="1:19" x14ac:dyDescent="0.2">
      <c r="A144" s="36" t="s">
        <v>0</v>
      </c>
      <c r="B144" s="36" t="s">
        <v>28</v>
      </c>
      <c r="C144" s="16">
        <v>903</v>
      </c>
      <c r="D144" s="1" t="s">
        <v>56</v>
      </c>
      <c r="E144" s="1" t="s">
        <v>0</v>
      </c>
      <c r="F144" s="1" t="s">
        <v>0</v>
      </c>
      <c r="G144" s="3" t="s">
        <v>0</v>
      </c>
      <c r="H144" s="3"/>
      <c r="I144" s="15">
        <f t="shared" ref="I144:S144" si="149">I145</f>
        <v>1693</v>
      </c>
      <c r="J144" s="12">
        <f t="shared" si="149"/>
        <v>4735.8</v>
      </c>
      <c r="K144" s="62">
        <f t="shared" si="149"/>
        <v>6428.8</v>
      </c>
      <c r="L144" s="62">
        <f t="shared" si="149"/>
        <v>0</v>
      </c>
      <c r="M144" s="62">
        <f t="shared" si="149"/>
        <v>0</v>
      </c>
      <c r="N144" s="62">
        <f t="shared" si="149"/>
        <v>0</v>
      </c>
      <c r="O144" s="62">
        <f t="shared" si="149"/>
        <v>6428.8</v>
      </c>
      <c r="P144" s="62"/>
      <c r="Q144" s="62"/>
      <c r="R144" s="62"/>
      <c r="S144" s="15">
        <f t="shared" si="149"/>
        <v>6428.8</v>
      </c>
    </row>
    <row r="145" spans="1:19" ht="31.5" x14ac:dyDescent="0.2">
      <c r="A145" s="36"/>
      <c r="B145" s="36" t="s">
        <v>57</v>
      </c>
      <c r="C145" s="16">
        <v>903</v>
      </c>
      <c r="D145" s="1" t="s">
        <v>56</v>
      </c>
      <c r="E145" s="1" t="s">
        <v>20</v>
      </c>
      <c r="F145" s="1" t="s">
        <v>0</v>
      </c>
      <c r="G145" s="3" t="s">
        <v>0</v>
      </c>
      <c r="H145" s="3"/>
      <c r="I145" s="15">
        <f t="shared" ref="I145:S147" si="150">I146</f>
        <v>1693</v>
      </c>
      <c r="J145" s="12">
        <f t="shared" si="150"/>
        <v>4735.8</v>
      </c>
      <c r="K145" s="62">
        <f t="shared" si="150"/>
        <v>6428.8</v>
      </c>
      <c r="L145" s="62">
        <f t="shared" si="150"/>
        <v>0</v>
      </c>
      <c r="M145" s="62">
        <f t="shared" si="150"/>
        <v>0</v>
      </c>
      <c r="N145" s="62">
        <f t="shared" si="150"/>
        <v>0</v>
      </c>
      <c r="O145" s="62">
        <f t="shared" si="150"/>
        <v>6428.8</v>
      </c>
      <c r="P145" s="62"/>
      <c r="Q145" s="62"/>
      <c r="R145" s="62"/>
      <c r="S145" s="15">
        <f t="shared" si="150"/>
        <v>6428.8</v>
      </c>
    </row>
    <row r="146" spans="1:19" x14ac:dyDescent="0.2">
      <c r="A146" s="36" t="s">
        <v>0</v>
      </c>
      <c r="B146" s="44" t="s">
        <v>77</v>
      </c>
      <c r="C146" s="16">
        <v>903</v>
      </c>
      <c r="D146" s="1">
        <v>14</v>
      </c>
      <c r="E146" s="1" t="s">
        <v>20</v>
      </c>
      <c r="F146" s="1" t="s">
        <v>168</v>
      </c>
      <c r="G146" s="3" t="s">
        <v>0</v>
      </c>
      <c r="H146" s="3"/>
      <c r="I146" s="15">
        <f t="shared" si="150"/>
        <v>1693</v>
      </c>
      <c r="J146" s="12">
        <f t="shared" si="150"/>
        <v>4735.8</v>
      </c>
      <c r="K146" s="62">
        <f t="shared" si="150"/>
        <v>6428.8</v>
      </c>
      <c r="L146" s="62">
        <f t="shared" si="150"/>
        <v>0</v>
      </c>
      <c r="M146" s="62">
        <f t="shared" si="150"/>
        <v>0</v>
      </c>
      <c r="N146" s="62">
        <f t="shared" si="150"/>
        <v>0</v>
      </c>
      <c r="O146" s="62">
        <f t="shared" si="150"/>
        <v>6428.8</v>
      </c>
      <c r="P146" s="62"/>
      <c r="Q146" s="62"/>
      <c r="R146" s="62"/>
      <c r="S146" s="15">
        <f t="shared" si="150"/>
        <v>6428.8</v>
      </c>
    </row>
    <row r="147" spans="1:19" ht="31.5" x14ac:dyDescent="0.2">
      <c r="A147" s="36"/>
      <c r="B147" s="36" t="s">
        <v>263</v>
      </c>
      <c r="C147" s="16">
        <v>903</v>
      </c>
      <c r="D147" s="1">
        <v>14</v>
      </c>
      <c r="E147" s="1" t="s">
        <v>20</v>
      </c>
      <c r="F147" s="1" t="s">
        <v>169</v>
      </c>
      <c r="G147" s="3"/>
      <c r="H147" s="3"/>
      <c r="I147" s="15">
        <f t="shared" si="150"/>
        <v>1693</v>
      </c>
      <c r="J147" s="12">
        <f t="shared" si="150"/>
        <v>4735.8</v>
      </c>
      <c r="K147" s="62">
        <f t="shared" si="150"/>
        <v>6428.8</v>
      </c>
      <c r="L147" s="62">
        <f t="shared" si="150"/>
        <v>0</v>
      </c>
      <c r="M147" s="62">
        <f t="shared" si="150"/>
        <v>0</v>
      </c>
      <c r="N147" s="62">
        <f t="shared" si="150"/>
        <v>0</v>
      </c>
      <c r="O147" s="56">
        <f>K147+L147+M147+N147</f>
        <v>6428.8</v>
      </c>
      <c r="P147" s="56"/>
      <c r="Q147" s="56"/>
      <c r="R147" s="56"/>
      <c r="S147" s="10">
        <f t="shared" ref="S147" si="151">O147+P147+Q147+R147</f>
        <v>6428.8</v>
      </c>
    </row>
    <row r="148" spans="1:19" x14ac:dyDescent="0.2">
      <c r="A148" s="36"/>
      <c r="B148" s="36" t="s">
        <v>262</v>
      </c>
      <c r="C148" s="16">
        <v>903</v>
      </c>
      <c r="D148" s="1" t="s">
        <v>56</v>
      </c>
      <c r="E148" s="1" t="s">
        <v>20</v>
      </c>
      <c r="F148" s="1" t="s">
        <v>170</v>
      </c>
      <c r="G148" s="3" t="s">
        <v>0</v>
      </c>
      <c r="H148" s="3"/>
      <c r="I148" s="15">
        <f t="shared" ref="I148:O148" si="152">I151+I150</f>
        <v>1693</v>
      </c>
      <c r="J148" s="12">
        <f t="shared" si="152"/>
        <v>4735.8</v>
      </c>
      <c r="K148" s="62">
        <f t="shared" si="152"/>
        <v>6428.8</v>
      </c>
      <c r="L148" s="62">
        <f t="shared" si="152"/>
        <v>0</v>
      </c>
      <c r="M148" s="62">
        <f t="shared" si="152"/>
        <v>0</v>
      </c>
      <c r="N148" s="62">
        <f t="shared" si="152"/>
        <v>0</v>
      </c>
      <c r="O148" s="62">
        <f t="shared" si="152"/>
        <v>6428.8</v>
      </c>
      <c r="P148" s="62"/>
      <c r="Q148" s="62"/>
      <c r="R148" s="62"/>
      <c r="S148" s="15">
        <f t="shared" ref="S148" si="153">S151+S150</f>
        <v>6428.8</v>
      </c>
    </row>
    <row r="149" spans="1:19" ht="31.5" x14ac:dyDescent="0.2">
      <c r="A149" s="36" t="s">
        <v>0</v>
      </c>
      <c r="B149" s="36" t="s">
        <v>331</v>
      </c>
      <c r="C149" s="16">
        <v>903</v>
      </c>
      <c r="D149" s="1" t="s">
        <v>56</v>
      </c>
      <c r="E149" s="1" t="s">
        <v>20</v>
      </c>
      <c r="F149" s="1" t="s">
        <v>334</v>
      </c>
      <c r="G149" s="3" t="s">
        <v>0</v>
      </c>
      <c r="H149" s="3"/>
      <c r="I149" s="15">
        <f t="shared" ref="I149:S149" si="154">I150</f>
        <v>0</v>
      </c>
      <c r="J149" s="12">
        <f t="shared" si="154"/>
        <v>4735.8</v>
      </c>
      <c r="K149" s="62">
        <f t="shared" si="154"/>
        <v>4735.8</v>
      </c>
      <c r="L149" s="62">
        <f t="shared" si="154"/>
        <v>0</v>
      </c>
      <c r="M149" s="62">
        <f t="shared" si="154"/>
        <v>0</v>
      </c>
      <c r="N149" s="62">
        <f t="shared" si="154"/>
        <v>0</v>
      </c>
      <c r="O149" s="62">
        <f t="shared" si="154"/>
        <v>4735.8</v>
      </c>
      <c r="P149" s="62"/>
      <c r="Q149" s="62"/>
      <c r="R149" s="62"/>
      <c r="S149" s="15">
        <f t="shared" si="154"/>
        <v>4735.8</v>
      </c>
    </row>
    <row r="150" spans="1:19" x14ac:dyDescent="0.2">
      <c r="A150" s="36" t="s">
        <v>0</v>
      </c>
      <c r="B150" s="36" t="s">
        <v>28</v>
      </c>
      <c r="C150" s="16">
        <v>903</v>
      </c>
      <c r="D150" s="1" t="s">
        <v>56</v>
      </c>
      <c r="E150" s="1" t="s">
        <v>20</v>
      </c>
      <c r="F150" s="1" t="s">
        <v>334</v>
      </c>
      <c r="G150" s="3" t="s">
        <v>29</v>
      </c>
      <c r="H150" s="3"/>
      <c r="I150" s="10"/>
      <c r="J150" s="13">
        <v>4735.8</v>
      </c>
      <c r="K150" s="63">
        <f>I150+J150</f>
        <v>4735.8</v>
      </c>
      <c r="L150" s="59"/>
      <c r="M150" s="59"/>
      <c r="N150" s="59"/>
      <c r="O150" s="56">
        <f>K150+L150+M150+N150</f>
        <v>4735.8</v>
      </c>
      <c r="P150" s="56"/>
      <c r="Q150" s="56"/>
      <c r="R150" s="56"/>
      <c r="S150" s="10">
        <f t="shared" ref="S150" si="155">O150+P150+Q150+R150</f>
        <v>4735.8</v>
      </c>
    </row>
    <row r="151" spans="1:19" ht="31.5" x14ac:dyDescent="0.2">
      <c r="A151" s="37"/>
      <c r="B151" s="36" t="s">
        <v>264</v>
      </c>
      <c r="C151" s="16">
        <v>903</v>
      </c>
      <c r="D151" s="1" t="s">
        <v>56</v>
      </c>
      <c r="E151" s="1" t="s">
        <v>20</v>
      </c>
      <c r="F151" s="1" t="s">
        <v>265</v>
      </c>
      <c r="G151" s="3" t="s">
        <v>0</v>
      </c>
      <c r="H151" s="3"/>
      <c r="I151" s="15">
        <f t="shared" ref="I151:S151" si="156">I152</f>
        <v>1693</v>
      </c>
      <c r="J151" s="12">
        <f t="shared" si="156"/>
        <v>0</v>
      </c>
      <c r="K151" s="62">
        <f t="shared" si="156"/>
        <v>1693</v>
      </c>
      <c r="L151" s="62">
        <f t="shared" si="156"/>
        <v>0</v>
      </c>
      <c r="M151" s="62">
        <f t="shared" si="156"/>
        <v>0</v>
      </c>
      <c r="N151" s="62">
        <f t="shared" si="156"/>
        <v>0</v>
      </c>
      <c r="O151" s="62">
        <f t="shared" si="156"/>
        <v>1693</v>
      </c>
      <c r="P151" s="62"/>
      <c r="Q151" s="62"/>
      <c r="R151" s="62"/>
      <c r="S151" s="15">
        <f t="shared" si="156"/>
        <v>1693</v>
      </c>
    </row>
    <row r="152" spans="1:19" x14ac:dyDescent="0.2">
      <c r="A152" s="36" t="s">
        <v>0</v>
      </c>
      <c r="B152" s="36" t="s">
        <v>28</v>
      </c>
      <c r="C152" s="16">
        <v>903</v>
      </c>
      <c r="D152" s="1" t="s">
        <v>56</v>
      </c>
      <c r="E152" s="1" t="s">
        <v>20</v>
      </c>
      <c r="F152" s="1" t="s">
        <v>265</v>
      </c>
      <c r="G152" s="3" t="s">
        <v>29</v>
      </c>
      <c r="H152" s="3"/>
      <c r="I152" s="10">
        <v>1693</v>
      </c>
      <c r="J152" s="13"/>
      <c r="K152" s="63">
        <f>I152+J152</f>
        <v>1693</v>
      </c>
      <c r="L152" s="59"/>
      <c r="M152" s="59"/>
      <c r="N152" s="59"/>
      <c r="O152" s="56">
        <f>K152+L152+M152+N152</f>
        <v>1693</v>
      </c>
      <c r="P152" s="56"/>
      <c r="Q152" s="56"/>
      <c r="R152" s="56"/>
      <c r="S152" s="10">
        <f t="shared" ref="S152" si="157">O152+P152+Q152+R152</f>
        <v>1693</v>
      </c>
    </row>
    <row r="153" spans="1:19" x14ac:dyDescent="0.2">
      <c r="A153" s="37">
        <v>4</v>
      </c>
      <c r="B153" s="37" t="s">
        <v>82</v>
      </c>
      <c r="C153" s="41">
        <v>905</v>
      </c>
      <c r="D153" s="27" t="s">
        <v>0</v>
      </c>
      <c r="E153" s="27" t="s">
        <v>0</v>
      </c>
      <c r="F153" s="27" t="s">
        <v>0</v>
      </c>
      <c r="G153" s="28" t="s">
        <v>0</v>
      </c>
      <c r="H153" s="28"/>
      <c r="I153" s="24" t="e">
        <f t="shared" ref="I153:R153" si="158">I154+I276</f>
        <v>#REF!</v>
      </c>
      <c r="J153" s="11" t="e">
        <f t="shared" si="158"/>
        <v>#REF!</v>
      </c>
      <c r="K153" s="68">
        <f t="shared" si="158"/>
        <v>439446.70000000007</v>
      </c>
      <c r="L153" s="64">
        <f t="shared" si="158"/>
        <v>754.8</v>
      </c>
      <c r="M153" s="64">
        <f t="shared" si="158"/>
        <v>3953.4</v>
      </c>
      <c r="N153" s="64">
        <f t="shared" si="158"/>
        <v>1.975E-2</v>
      </c>
      <c r="O153" s="68">
        <f t="shared" si="158"/>
        <v>444154.91975000006</v>
      </c>
      <c r="P153" s="88">
        <f t="shared" si="158"/>
        <v>-3200.0000000000005</v>
      </c>
      <c r="Q153" s="88">
        <f t="shared" si="158"/>
        <v>0</v>
      </c>
      <c r="R153" s="88">
        <f t="shared" si="158"/>
        <v>5416.3</v>
      </c>
      <c r="S153" s="24">
        <f t="shared" ref="S153" si="159">S154+S276</f>
        <v>446371.21975000005</v>
      </c>
    </row>
    <row r="154" spans="1:19" x14ac:dyDescent="0.2">
      <c r="A154" s="36" t="s">
        <v>0</v>
      </c>
      <c r="B154" s="36" t="s">
        <v>13</v>
      </c>
      <c r="C154" s="16">
        <v>905</v>
      </c>
      <c r="D154" s="1" t="s">
        <v>14</v>
      </c>
      <c r="E154" s="1" t="s">
        <v>0</v>
      </c>
      <c r="F154" s="1" t="s">
        <v>0</v>
      </c>
      <c r="G154" s="3" t="s">
        <v>0</v>
      </c>
      <c r="H154" s="3"/>
      <c r="I154" s="15" t="e">
        <f t="shared" ref="I154:R154" si="160">I155+I175+I221+I248+I255</f>
        <v>#REF!</v>
      </c>
      <c r="J154" s="12" t="e">
        <f t="shared" si="160"/>
        <v>#REF!</v>
      </c>
      <c r="K154" s="62">
        <f t="shared" si="160"/>
        <v>425529.00000000006</v>
      </c>
      <c r="L154" s="62">
        <f t="shared" si="160"/>
        <v>754.8</v>
      </c>
      <c r="M154" s="62">
        <f t="shared" si="160"/>
        <v>3953.4</v>
      </c>
      <c r="N154" s="62">
        <f t="shared" si="160"/>
        <v>1.975E-2</v>
      </c>
      <c r="O154" s="62">
        <f t="shared" si="160"/>
        <v>430237.21975000005</v>
      </c>
      <c r="P154" s="89">
        <f t="shared" si="160"/>
        <v>-3200.0000000000005</v>
      </c>
      <c r="Q154" s="89">
        <f t="shared" si="160"/>
        <v>0</v>
      </c>
      <c r="R154" s="89">
        <f t="shared" si="160"/>
        <v>5416.3</v>
      </c>
      <c r="S154" s="15">
        <f t="shared" ref="S154" si="161">S155+S175+S221+S248+S255</f>
        <v>432453.51975000004</v>
      </c>
    </row>
    <row r="155" spans="1:19" x14ac:dyDescent="0.2">
      <c r="A155" s="36" t="s">
        <v>0</v>
      </c>
      <c r="B155" s="36" t="s">
        <v>41</v>
      </c>
      <c r="C155" s="16">
        <v>905</v>
      </c>
      <c r="D155" s="1" t="s">
        <v>14</v>
      </c>
      <c r="E155" s="1" t="s">
        <v>20</v>
      </c>
      <c r="F155" s="1" t="s">
        <v>0</v>
      </c>
      <c r="G155" s="3" t="s">
        <v>0</v>
      </c>
      <c r="H155" s="3"/>
      <c r="I155" s="15">
        <f t="shared" ref="I155:R155" si="162">I156+I172</f>
        <v>49518.9</v>
      </c>
      <c r="J155" s="12">
        <f t="shared" si="162"/>
        <v>73117.3</v>
      </c>
      <c r="K155" s="67">
        <f t="shared" si="162"/>
        <v>122636.2</v>
      </c>
      <c r="L155" s="62">
        <f t="shared" si="162"/>
        <v>0</v>
      </c>
      <c r="M155" s="62">
        <f t="shared" si="162"/>
        <v>770.6</v>
      </c>
      <c r="N155" s="62">
        <f t="shared" si="162"/>
        <v>0</v>
      </c>
      <c r="O155" s="62">
        <f t="shared" si="162"/>
        <v>123406.8</v>
      </c>
      <c r="P155" s="89">
        <f t="shared" si="162"/>
        <v>0</v>
      </c>
      <c r="Q155" s="89">
        <f t="shared" si="162"/>
        <v>0</v>
      </c>
      <c r="R155" s="89">
        <f t="shared" si="162"/>
        <v>0</v>
      </c>
      <c r="S155" s="15">
        <f t="shared" ref="S155" si="163">S156+S172</f>
        <v>123406.8</v>
      </c>
    </row>
    <row r="156" spans="1:19" x14ac:dyDescent="0.2">
      <c r="A156" s="36"/>
      <c r="B156" s="44" t="s">
        <v>83</v>
      </c>
      <c r="C156" s="16">
        <v>905</v>
      </c>
      <c r="D156" s="1" t="s">
        <v>14</v>
      </c>
      <c r="E156" s="1" t="s">
        <v>20</v>
      </c>
      <c r="F156" s="1" t="s">
        <v>171</v>
      </c>
      <c r="G156" s="3" t="s">
        <v>0</v>
      </c>
      <c r="H156" s="3"/>
      <c r="I156" s="15">
        <f t="shared" ref="I156:S156" si="164">I157</f>
        <v>49320</v>
      </c>
      <c r="J156" s="12">
        <f t="shared" si="164"/>
        <v>73117.3</v>
      </c>
      <c r="K156" s="62">
        <f t="shared" si="164"/>
        <v>122437.3</v>
      </c>
      <c r="L156" s="62">
        <f t="shared" si="164"/>
        <v>0</v>
      </c>
      <c r="M156" s="62">
        <f t="shared" si="164"/>
        <v>770.6</v>
      </c>
      <c r="N156" s="62">
        <f t="shared" si="164"/>
        <v>0</v>
      </c>
      <c r="O156" s="62">
        <f t="shared" si="164"/>
        <v>123207.90000000001</v>
      </c>
      <c r="P156" s="89">
        <f t="shared" si="164"/>
        <v>0</v>
      </c>
      <c r="Q156" s="89">
        <f t="shared" si="164"/>
        <v>0</v>
      </c>
      <c r="R156" s="89">
        <f t="shared" si="164"/>
        <v>0</v>
      </c>
      <c r="S156" s="15">
        <f t="shared" si="164"/>
        <v>123207.90000000001</v>
      </c>
    </row>
    <row r="157" spans="1:19" x14ac:dyDescent="0.2">
      <c r="A157" s="36"/>
      <c r="B157" s="44" t="s">
        <v>84</v>
      </c>
      <c r="C157" s="16">
        <v>905</v>
      </c>
      <c r="D157" s="1" t="s">
        <v>14</v>
      </c>
      <c r="E157" s="1" t="s">
        <v>20</v>
      </c>
      <c r="F157" s="1" t="s">
        <v>172</v>
      </c>
      <c r="G157" s="3" t="s">
        <v>0</v>
      </c>
      <c r="H157" s="3"/>
      <c r="I157" s="15">
        <f t="shared" ref="I157:R157" si="165">I158+I160+I163+I170</f>
        <v>49320</v>
      </c>
      <c r="J157" s="12">
        <f t="shared" si="165"/>
        <v>73117.3</v>
      </c>
      <c r="K157" s="62">
        <f t="shared" si="165"/>
        <v>122437.3</v>
      </c>
      <c r="L157" s="62">
        <f t="shared" si="165"/>
        <v>0</v>
      </c>
      <c r="M157" s="62">
        <f t="shared" si="165"/>
        <v>770.6</v>
      </c>
      <c r="N157" s="62">
        <f t="shared" si="165"/>
        <v>0</v>
      </c>
      <c r="O157" s="62">
        <f t="shared" si="165"/>
        <v>123207.90000000001</v>
      </c>
      <c r="P157" s="89">
        <f t="shared" si="165"/>
        <v>0</v>
      </c>
      <c r="Q157" s="89">
        <f t="shared" si="165"/>
        <v>0</v>
      </c>
      <c r="R157" s="89">
        <f t="shared" si="165"/>
        <v>0</v>
      </c>
      <c r="S157" s="15">
        <f t="shared" ref="S157" si="166">S158+S160+S163+S170</f>
        <v>123207.90000000001</v>
      </c>
    </row>
    <row r="158" spans="1:19" ht="31.5" x14ac:dyDescent="0.2">
      <c r="A158" s="36"/>
      <c r="B158" s="44" t="s">
        <v>174</v>
      </c>
      <c r="C158" s="16">
        <v>905</v>
      </c>
      <c r="D158" s="1" t="s">
        <v>14</v>
      </c>
      <c r="E158" s="1" t="s">
        <v>20</v>
      </c>
      <c r="F158" s="1" t="s">
        <v>173</v>
      </c>
      <c r="G158" s="3"/>
      <c r="H158" s="3"/>
      <c r="I158" s="15">
        <f t="shared" ref="I158:S158" si="167">I159</f>
        <v>120</v>
      </c>
      <c r="J158" s="12">
        <f t="shared" si="167"/>
        <v>0</v>
      </c>
      <c r="K158" s="62">
        <f t="shared" si="167"/>
        <v>120</v>
      </c>
      <c r="L158" s="62">
        <f t="shared" si="167"/>
        <v>0</v>
      </c>
      <c r="M158" s="62">
        <f t="shared" si="167"/>
        <v>211.5</v>
      </c>
      <c r="N158" s="62">
        <f t="shared" si="167"/>
        <v>0</v>
      </c>
      <c r="O158" s="62">
        <f t="shared" si="167"/>
        <v>331.5</v>
      </c>
      <c r="P158" s="89">
        <f t="shared" si="167"/>
        <v>57</v>
      </c>
      <c r="Q158" s="89">
        <f t="shared" si="167"/>
        <v>0</v>
      </c>
      <c r="R158" s="89">
        <f t="shared" si="167"/>
        <v>0</v>
      </c>
      <c r="S158" s="15">
        <f t="shared" si="167"/>
        <v>388.5</v>
      </c>
    </row>
    <row r="159" spans="1:19" ht="31.5" x14ac:dyDescent="0.2">
      <c r="A159" s="36"/>
      <c r="B159" s="36" t="s">
        <v>15</v>
      </c>
      <c r="C159" s="16">
        <v>905</v>
      </c>
      <c r="D159" s="1" t="s">
        <v>14</v>
      </c>
      <c r="E159" s="1" t="s">
        <v>20</v>
      </c>
      <c r="F159" s="1" t="s">
        <v>173</v>
      </c>
      <c r="G159" s="3" t="s">
        <v>16</v>
      </c>
      <c r="H159" s="3"/>
      <c r="I159" s="10">
        <v>120</v>
      </c>
      <c r="J159" s="13"/>
      <c r="K159" s="63">
        <f>I159+J159</f>
        <v>120</v>
      </c>
      <c r="L159" s="59"/>
      <c r="M159" s="59">
        <v>211.5</v>
      </c>
      <c r="N159" s="59"/>
      <c r="O159" s="56">
        <f>K159+L159+M159+N159</f>
        <v>331.5</v>
      </c>
      <c r="P159" s="56">
        <v>57</v>
      </c>
      <c r="Q159" s="56"/>
      <c r="R159" s="56"/>
      <c r="S159" s="10">
        <f t="shared" ref="S159" si="168">O159+P159+Q159+R159</f>
        <v>388.5</v>
      </c>
    </row>
    <row r="160" spans="1:19" x14ac:dyDescent="0.2">
      <c r="A160" s="36"/>
      <c r="B160" s="44" t="s">
        <v>132</v>
      </c>
      <c r="C160" s="16">
        <v>905</v>
      </c>
      <c r="D160" s="1" t="s">
        <v>14</v>
      </c>
      <c r="E160" s="1" t="s">
        <v>20</v>
      </c>
      <c r="F160" s="1" t="s">
        <v>175</v>
      </c>
      <c r="G160" s="3"/>
      <c r="H160" s="3"/>
      <c r="I160" s="15">
        <f t="shared" ref="I160:S160" si="169">I161</f>
        <v>2000</v>
      </c>
      <c r="J160" s="12">
        <f t="shared" si="169"/>
        <v>0</v>
      </c>
      <c r="K160" s="62">
        <f t="shared" si="169"/>
        <v>2000</v>
      </c>
      <c r="L160" s="62">
        <f t="shared" si="169"/>
        <v>0</v>
      </c>
      <c r="M160" s="62">
        <f t="shared" si="169"/>
        <v>559.1</v>
      </c>
      <c r="N160" s="62">
        <f t="shared" si="169"/>
        <v>0</v>
      </c>
      <c r="O160" s="62">
        <f t="shared" si="169"/>
        <v>2559.1</v>
      </c>
      <c r="P160" s="89">
        <f t="shared" si="169"/>
        <v>1385</v>
      </c>
      <c r="Q160" s="89">
        <f t="shared" si="169"/>
        <v>0</v>
      </c>
      <c r="R160" s="89">
        <f t="shared" si="169"/>
        <v>0</v>
      </c>
      <c r="S160" s="15">
        <f t="shared" si="169"/>
        <v>3944.1</v>
      </c>
    </row>
    <row r="161" spans="1:19" ht="31.5" x14ac:dyDescent="0.2">
      <c r="A161" s="36"/>
      <c r="B161" s="44" t="s">
        <v>309</v>
      </c>
      <c r="C161" s="16">
        <v>905</v>
      </c>
      <c r="D161" s="1" t="s">
        <v>14</v>
      </c>
      <c r="E161" s="1" t="s">
        <v>20</v>
      </c>
      <c r="F161" s="1" t="s">
        <v>177</v>
      </c>
      <c r="G161" s="3"/>
      <c r="H161" s="3"/>
      <c r="I161" s="15">
        <f t="shared" ref="I161:S161" si="170">I162</f>
        <v>2000</v>
      </c>
      <c r="J161" s="12">
        <f t="shared" si="170"/>
        <v>0</v>
      </c>
      <c r="K161" s="62">
        <f t="shared" si="170"/>
        <v>2000</v>
      </c>
      <c r="L161" s="62">
        <f t="shared" si="170"/>
        <v>0</v>
      </c>
      <c r="M161" s="62">
        <f t="shared" si="170"/>
        <v>559.1</v>
      </c>
      <c r="N161" s="62">
        <f t="shared" si="170"/>
        <v>0</v>
      </c>
      <c r="O161" s="62">
        <f t="shared" si="170"/>
        <v>2559.1</v>
      </c>
      <c r="P161" s="89">
        <f t="shared" si="170"/>
        <v>1385</v>
      </c>
      <c r="Q161" s="89">
        <f t="shared" si="170"/>
        <v>0</v>
      </c>
      <c r="R161" s="89">
        <f t="shared" si="170"/>
        <v>0</v>
      </c>
      <c r="S161" s="15">
        <f t="shared" si="170"/>
        <v>3944.1</v>
      </c>
    </row>
    <row r="162" spans="1:19" ht="31.5" x14ac:dyDescent="0.2">
      <c r="A162" s="36"/>
      <c r="B162" s="36" t="s">
        <v>15</v>
      </c>
      <c r="C162" s="16">
        <v>905</v>
      </c>
      <c r="D162" s="1" t="s">
        <v>14</v>
      </c>
      <c r="E162" s="1" t="s">
        <v>20</v>
      </c>
      <c r="F162" s="1" t="s">
        <v>177</v>
      </c>
      <c r="G162" s="3" t="s">
        <v>16</v>
      </c>
      <c r="H162" s="3"/>
      <c r="I162" s="10">
        <v>2000</v>
      </c>
      <c r="J162" s="13"/>
      <c r="K162" s="63">
        <f>I162+J162</f>
        <v>2000</v>
      </c>
      <c r="L162" s="59"/>
      <c r="M162" s="59">
        <v>559.1</v>
      </c>
      <c r="N162" s="59"/>
      <c r="O162" s="56">
        <f>K162+L162+M162+N162</f>
        <v>2559.1</v>
      </c>
      <c r="P162" s="56">
        <v>1385</v>
      </c>
      <c r="Q162" s="56"/>
      <c r="R162" s="56"/>
      <c r="S162" s="10">
        <f t="shared" ref="S162" si="171">O162+P162+Q162+R162</f>
        <v>3944.1</v>
      </c>
    </row>
    <row r="163" spans="1:19" x14ac:dyDescent="0.2">
      <c r="A163" s="36"/>
      <c r="B163" s="36" t="s">
        <v>266</v>
      </c>
      <c r="C163" s="16">
        <v>905</v>
      </c>
      <c r="D163" s="1" t="s">
        <v>14</v>
      </c>
      <c r="E163" s="1" t="s">
        <v>20</v>
      </c>
      <c r="F163" s="1" t="s">
        <v>241</v>
      </c>
      <c r="G163" s="3"/>
      <c r="H163" s="3"/>
      <c r="I163" s="15">
        <f t="shared" ref="I163:R163" si="172">I164+I168+I166</f>
        <v>47200</v>
      </c>
      <c r="J163" s="12">
        <f t="shared" si="172"/>
        <v>71217.3</v>
      </c>
      <c r="K163" s="62">
        <f t="shared" si="172"/>
        <v>118417.3</v>
      </c>
      <c r="L163" s="62">
        <f t="shared" si="172"/>
        <v>0</v>
      </c>
      <c r="M163" s="62">
        <f t="shared" si="172"/>
        <v>0</v>
      </c>
      <c r="N163" s="62">
        <f t="shared" si="172"/>
        <v>0</v>
      </c>
      <c r="O163" s="62">
        <f t="shared" si="172"/>
        <v>118417.3</v>
      </c>
      <c r="P163" s="89">
        <f t="shared" si="172"/>
        <v>-1442</v>
      </c>
      <c r="Q163" s="89">
        <f t="shared" si="172"/>
        <v>0</v>
      </c>
      <c r="R163" s="89">
        <f t="shared" si="172"/>
        <v>0</v>
      </c>
      <c r="S163" s="15">
        <f t="shared" ref="S163" si="173">S164+S168+S166</f>
        <v>116975.3</v>
      </c>
    </row>
    <row r="164" spans="1:19" ht="31.5" x14ac:dyDescent="0.2">
      <c r="A164" s="36"/>
      <c r="B164" s="36" t="s">
        <v>70</v>
      </c>
      <c r="C164" s="16">
        <v>905</v>
      </c>
      <c r="D164" s="1" t="s">
        <v>14</v>
      </c>
      <c r="E164" s="1" t="s">
        <v>20</v>
      </c>
      <c r="F164" s="1" t="s">
        <v>178</v>
      </c>
      <c r="G164" s="3"/>
      <c r="H164" s="3"/>
      <c r="I164" s="15">
        <f t="shared" ref="I164:S164" si="174">I165</f>
        <v>47058.3</v>
      </c>
      <c r="J164" s="12">
        <f t="shared" si="174"/>
        <v>0</v>
      </c>
      <c r="K164" s="62">
        <f t="shared" si="174"/>
        <v>47058.3</v>
      </c>
      <c r="L164" s="62">
        <f t="shared" si="174"/>
        <v>0</v>
      </c>
      <c r="M164" s="62">
        <f t="shared" si="174"/>
        <v>0</v>
      </c>
      <c r="N164" s="62">
        <f t="shared" si="174"/>
        <v>0</v>
      </c>
      <c r="O164" s="62">
        <f t="shared" si="174"/>
        <v>47058.3</v>
      </c>
      <c r="P164" s="89">
        <f t="shared" si="174"/>
        <v>-1442</v>
      </c>
      <c r="Q164" s="89">
        <f t="shared" si="174"/>
        <v>0</v>
      </c>
      <c r="R164" s="89">
        <f t="shared" si="174"/>
        <v>0</v>
      </c>
      <c r="S164" s="15">
        <f t="shared" si="174"/>
        <v>45616.3</v>
      </c>
    </row>
    <row r="165" spans="1:19" ht="31.5" x14ac:dyDescent="0.2">
      <c r="A165" s="36"/>
      <c r="B165" s="36" t="s">
        <v>15</v>
      </c>
      <c r="C165" s="16">
        <v>905</v>
      </c>
      <c r="D165" s="1" t="s">
        <v>14</v>
      </c>
      <c r="E165" s="1" t="s">
        <v>20</v>
      </c>
      <c r="F165" s="1" t="s">
        <v>178</v>
      </c>
      <c r="G165" s="3">
        <v>600</v>
      </c>
      <c r="H165" s="3"/>
      <c r="I165" s="10">
        <f>47008.3+50</f>
        <v>47058.3</v>
      </c>
      <c r="J165" s="13"/>
      <c r="K165" s="63">
        <f>I165+J165</f>
        <v>47058.3</v>
      </c>
      <c r="L165" s="59"/>
      <c r="M165" s="59"/>
      <c r="N165" s="59"/>
      <c r="O165" s="56">
        <f>K165+L165+M165+N165</f>
        <v>47058.3</v>
      </c>
      <c r="P165" s="56">
        <v>-1442</v>
      </c>
      <c r="Q165" s="56"/>
      <c r="R165" s="56"/>
      <c r="S165" s="10">
        <f t="shared" ref="S165" si="175">O165+P165+Q165+R165</f>
        <v>45616.3</v>
      </c>
    </row>
    <row r="166" spans="1:19" ht="31.5" x14ac:dyDescent="0.2">
      <c r="A166" s="36" t="s">
        <v>0</v>
      </c>
      <c r="B166" s="36" t="s">
        <v>365</v>
      </c>
      <c r="C166" s="16">
        <v>905</v>
      </c>
      <c r="D166" s="1" t="s">
        <v>14</v>
      </c>
      <c r="E166" s="1" t="s">
        <v>20</v>
      </c>
      <c r="F166" s="1" t="s">
        <v>371</v>
      </c>
      <c r="G166" s="3"/>
      <c r="H166" s="3"/>
      <c r="I166" s="15">
        <f>I167</f>
        <v>141.69999999999999</v>
      </c>
      <c r="J166" s="12">
        <f t="shared" ref="J166:S166" si="176">J167</f>
        <v>2692.3</v>
      </c>
      <c r="K166" s="62">
        <f t="shared" si="176"/>
        <v>2834</v>
      </c>
      <c r="L166" s="62">
        <f t="shared" si="176"/>
        <v>0</v>
      </c>
      <c r="M166" s="62">
        <f t="shared" si="176"/>
        <v>0</v>
      </c>
      <c r="N166" s="62">
        <f t="shared" si="176"/>
        <v>0</v>
      </c>
      <c r="O166" s="62">
        <f t="shared" si="176"/>
        <v>2834</v>
      </c>
      <c r="P166" s="62"/>
      <c r="Q166" s="89">
        <f t="shared" si="176"/>
        <v>0</v>
      </c>
      <c r="R166" s="89">
        <f t="shared" si="176"/>
        <v>0</v>
      </c>
      <c r="S166" s="15">
        <f t="shared" si="176"/>
        <v>2834</v>
      </c>
    </row>
    <row r="167" spans="1:19" ht="31.5" x14ac:dyDescent="0.2">
      <c r="A167" s="36" t="s">
        <v>0</v>
      </c>
      <c r="B167" s="36" t="s">
        <v>15</v>
      </c>
      <c r="C167" s="16">
        <v>905</v>
      </c>
      <c r="D167" s="1" t="s">
        <v>14</v>
      </c>
      <c r="E167" s="1" t="s">
        <v>20</v>
      </c>
      <c r="F167" s="1" t="s">
        <v>371</v>
      </c>
      <c r="G167" s="3">
        <v>600</v>
      </c>
      <c r="H167" s="3"/>
      <c r="I167" s="10">
        <v>141.69999999999999</v>
      </c>
      <c r="J167" s="13">
        <v>2692.3</v>
      </c>
      <c r="K167" s="63">
        <f>I167+J167</f>
        <v>2834</v>
      </c>
      <c r="L167" s="59"/>
      <c r="M167" s="59"/>
      <c r="N167" s="59"/>
      <c r="O167" s="56">
        <f>K167+L167+M167+N167</f>
        <v>2834</v>
      </c>
      <c r="P167" s="56"/>
      <c r="Q167" s="56"/>
      <c r="R167" s="56"/>
      <c r="S167" s="10">
        <f t="shared" ref="S167" si="177">O167+P167+Q167+R167</f>
        <v>2834</v>
      </c>
    </row>
    <row r="168" spans="1:19" ht="47.25" x14ac:dyDescent="0.2">
      <c r="A168" s="36"/>
      <c r="B168" s="36" t="s">
        <v>180</v>
      </c>
      <c r="C168" s="16">
        <v>905</v>
      </c>
      <c r="D168" s="1" t="s">
        <v>14</v>
      </c>
      <c r="E168" s="1" t="s">
        <v>20</v>
      </c>
      <c r="F168" s="1" t="s">
        <v>179</v>
      </c>
      <c r="G168" s="3" t="s">
        <v>0</v>
      </c>
      <c r="H168" s="3"/>
      <c r="I168" s="15">
        <f t="shared" ref="I168:S168" si="178">I169</f>
        <v>0</v>
      </c>
      <c r="J168" s="12">
        <f t="shared" si="178"/>
        <v>68525</v>
      </c>
      <c r="K168" s="62">
        <f t="shared" si="178"/>
        <v>68525</v>
      </c>
      <c r="L168" s="62">
        <f t="shared" si="178"/>
        <v>0</v>
      </c>
      <c r="M168" s="62">
        <f t="shared" si="178"/>
        <v>0</v>
      </c>
      <c r="N168" s="62">
        <f t="shared" si="178"/>
        <v>0</v>
      </c>
      <c r="O168" s="62">
        <f t="shared" si="178"/>
        <v>68525</v>
      </c>
      <c r="P168" s="89">
        <f t="shared" si="178"/>
        <v>0</v>
      </c>
      <c r="Q168" s="89">
        <f t="shared" si="178"/>
        <v>0</v>
      </c>
      <c r="R168" s="89">
        <f t="shared" si="178"/>
        <v>0</v>
      </c>
      <c r="S168" s="15">
        <f t="shared" si="178"/>
        <v>68525</v>
      </c>
    </row>
    <row r="169" spans="1:19" ht="31.5" x14ac:dyDescent="0.2">
      <c r="A169" s="36"/>
      <c r="B169" s="36" t="s">
        <v>15</v>
      </c>
      <c r="C169" s="16">
        <v>905</v>
      </c>
      <c r="D169" s="1" t="s">
        <v>14</v>
      </c>
      <c r="E169" s="1" t="s">
        <v>20</v>
      </c>
      <c r="F169" s="1" t="s">
        <v>179</v>
      </c>
      <c r="G169" s="3">
        <v>600</v>
      </c>
      <c r="H169" s="3"/>
      <c r="I169" s="10"/>
      <c r="J169" s="13">
        <v>68525</v>
      </c>
      <c r="K169" s="63">
        <v>68525</v>
      </c>
      <c r="L169" s="59"/>
      <c r="M169" s="59"/>
      <c r="N169" s="59"/>
      <c r="O169" s="56">
        <f>K169+L169+M169+N169</f>
        <v>68525</v>
      </c>
      <c r="P169" s="56"/>
      <c r="Q169" s="56"/>
      <c r="R169" s="56"/>
      <c r="S169" s="10">
        <f t="shared" ref="S169" si="179">O169+P169+Q169+R169</f>
        <v>68525</v>
      </c>
    </row>
    <row r="170" spans="1:19" x14ac:dyDescent="0.2">
      <c r="A170" s="36"/>
      <c r="B170" s="36" t="s">
        <v>130</v>
      </c>
      <c r="C170" s="16">
        <v>905</v>
      </c>
      <c r="D170" s="2" t="s">
        <v>14</v>
      </c>
      <c r="E170" s="2" t="s">
        <v>20</v>
      </c>
      <c r="F170" s="1" t="s">
        <v>257</v>
      </c>
      <c r="G170" s="3"/>
      <c r="H170" s="3"/>
      <c r="I170" s="15">
        <f t="shared" ref="I170:S170" si="180">I171</f>
        <v>0</v>
      </c>
      <c r="J170" s="12">
        <f t="shared" si="180"/>
        <v>1900</v>
      </c>
      <c r="K170" s="62">
        <f t="shared" si="180"/>
        <v>1900</v>
      </c>
      <c r="L170" s="62">
        <f t="shared" si="180"/>
        <v>0</v>
      </c>
      <c r="M170" s="62">
        <f t="shared" si="180"/>
        <v>0</v>
      </c>
      <c r="N170" s="62">
        <f t="shared" si="180"/>
        <v>0</v>
      </c>
      <c r="O170" s="62">
        <f t="shared" si="180"/>
        <v>1900</v>
      </c>
      <c r="P170" s="89">
        <f t="shared" si="180"/>
        <v>0</v>
      </c>
      <c r="Q170" s="89">
        <f t="shared" si="180"/>
        <v>0</v>
      </c>
      <c r="R170" s="89">
        <f t="shared" si="180"/>
        <v>0</v>
      </c>
      <c r="S170" s="15">
        <f t="shared" si="180"/>
        <v>1900</v>
      </c>
    </row>
    <row r="171" spans="1:19" ht="31.5" x14ac:dyDescent="0.2">
      <c r="A171" s="36"/>
      <c r="B171" s="36" t="s">
        <v>15</v>
      </c>
      <c r="C171" s="16">
        <v>905</v>
      </c>
      <c r="D171" s="2" t="s">
        <v>14</v>
      </c>
      <c r="E171" s="2" t="s">
        <v>20</v>
      </c>
      <c r="F171" s="1" t="s">
        <v>257</v>
      </c>
      <c r="G171" s="3">
        <v>600</v>
      </c>
      <c r="H171" s="3"/>
      <c r="I171" s="10"/>
      <c r="J171" s="13">
        <v>1900</v>
      </c>
      <c r="K171" s="63">
        <f>I171+J171</f>
        <v>1900</v>
      </c>
      <c r="L171" s="59"/>
      <c r="M171" s="59"/>
      <c r="N171" s="59"/>
      <c r="O171" s="56">
        <f>K171+L171+M171+N171</f>
        <v>1900</v>
      </c>
      <c r="P171" s="56"/>
      <c r="Q171" s="56"/>
      <c r="R171" s="56"/>
      <c r="S171" s="10">
        <f t="shared" ref="S171" si="181">O171+P171+Q171+R171</f>
        <v>1900</v>
      </c>
    </row>
    <row r="172" spans="1:19" ht="31.5" x14ac:dyDescent="0.2">
      <c r="A172" s="36"/>
      <c r="B172" s="36" t="s">
        <v>67</v>
      </c>
      <c r="C172" s="16">
        <v>905</v>
      </c>
      <c r="D172" s="2" t="s">
        <v>14</v>
      </c>
      <c r="E172" s="2" t="s">
        <v>20</v>
      </c>
      <c r="F172" s="1" t="s">
        <v>151</v>
      </c>
      <c r="G172" s="3" t="s">
        <v>0</v>
      </c>
      <c r="H172" s="3"/>
      <c r="I172" s="15">
        <f t="shared" ref="I172:S172" si="182">I173</f>
        <v>198.9</v>
      </c>
      <c r="J172" s="12">
        <f t="shared" si="182"/>
        <v>0</v>
      </c>
      <c r="K172" s="62">
        <f t="shared" si="182"/>
        <v>198.9</v>
      </c>
      <c r="L172" s="62">
        <f t="shared" si="182"/>
        <v>0</v>
      </c>
      <c r="M172" s="62">
        <f t="shared" si="182"/>
        <v>0</v>
      </c>
      <c r="N172" s="62">
        <f t="shared" si="182"/>
        <v>0</v>
      </c>
      <c r="O172" s="62">
        <f t="shared" si="182"/>
        <v>198.9</v>
      </c>
      <c r="P172" s="89">
        <f t="shared" si="182"/>
        <v>0</v>
      </c>
      <c r="Q172" s="89">
        <f t="shared" si="182"/>
        <v>0</v>
      </c>
      <c r="R172" s="89">
        <f t="shared" si="182"/>
        <v>0</v>
      </c>
      <c r="S172" s="15">
        <f t="shared" si="182"/>
        <v>198.9</v>
      </c>
    </row>
    <row r="173" spans="1:19" x14ac:dyDescent="0.2">
      <c r="A173" s="36" t="s">
        <v>0</v>
      </c>
      <c r="B173" s="36" t="s">
        <v>153</v>
      </c>
      <c r="C173" s="16">
        <v>905</v>
      </c>
      <c r="D173" s="2" t="s">
        <v>14</v>
      </c>
      <c r="E173" s="2" t="s">
        <v>20</v>
      </c>
      <c r="F173" s="1" t="s">
        <v>152</v>
      </c>
      <c r="G173" s="3" t="s">
        <v>0</v>
      </c>
      <c r="H173" s="3"/>
      <c r="I173" s="15">
        <f t="shared" ref="I173:S173" si="183">I174</f>
        <v>198.9</v>
      </c>
      <c r="J173" s="12">
        <f t="shared" si="183"/>
        <v>0</v>
      </c>
      <c r="K173" s="62">
        <f t="shared" si="183"/>
        <v>198.9</v>
      </c>
      <c r="L173" s="62">
        <f t="shared" si="183"/>
        <v>0</v>
      </c>
      <c r="M173" s="62">
        <f t="shared" si="183"/>
        <v>0</v>
      </c>
      <c r="N173" s="62">
        <f t="shared" si="183"/>
        <v>0</v>
      </c>
      <c r="O173" s="62">
        <f t="shared" si="183"/>
        <v>198.9</v>
      </c>
      <c r="P173" s="89">
        <f t="shared" si="183"/>
        <v>0</v>
      </c>
      <c r="Q173" s="89">
        <f t="shared" si="183"/>
        <v>0</v>
      </c>
      <c r="R173" s="89">
        <f t="shared" si="183"/>
        <v>0</v>
      </c>
      <c r="S173" s="15">
        <f t="shared" si="183"/>
        <v>198.9</v>
      </c>
    </row>
    <row r="174" spans="1:19" ht="31.5" x14ac:dyDescent="0.2">
      <c r="A174" s="36" t="s">
        <v>0</v>
      </c>
      <c r="B174" s="36" t="s">
        <v>15</v>
      </c>
      <c r="C174" s="16">
        <v>905</v>
      </c>
      <c r="D174" s="2" t="s">
        <v>14</v>
      </c>
      <c r="E174" s="2" t="s">
        <v>20</v>
      </c>
      <c r="F174" s="1" t="s">
        <v>152</v>
      </c>
      <c r="G174" s="3" t="s">
        <v>16</v>
      </c>
      <c r="H174" s="3"/>
      <c r="I174" s="10">
        <v>198.9</v>
      </c>
      <c r="J174" s="13"/>
      <c r="K174" s="63">
        <f>I174+J174</f>
        <v>198.9</v>
      </c>
      <c r="L174" s="59"/>
      <c r="M174" s="59"/>
      <c r="N174" s="59"/>
      <c r="O174" s="56">
        <f>K174+L174+M174+N174</f>
        <v>198.9</v>
      </c>
      <c r="P174" s="56"/>
      <c r="Q174" s="56"/>
      <c r="R174" s="56"/>
      <c r="S174" s="10">
        <f t="shared" ref="S174" si="184">O174+P174+Q174+R174</f>
        <v>198.9</v>
      </c>
    </row>
    <row r="175" spans="1:19" x14ac:dyDescent="0.2">
      <c r="A175" s="36" t="s">
        <v>0</v>
      </c>
      <c r="B175" s="36" t="s">
        <v>33</v>
      </c>
      <c r="C175" s="16">
        <v>905</v>
      </c>
      <c r="D175" s="1" t="s">
        <v>14</v>
      </c>
      <c r="E175" s="1" t="s">
        <v>25</v>
      </c>
      <c r="F175" s="1" t="s">
        <v>0</v>
      </c>
      <c r="G175" s="3" t="s">
        <v>0</v>
      </c>
      <c r="H175" s="3"/>
      <c r="I175" s="15" t="e">
        <f t="shared" ref="I175:R175" si="185">I176+I212+I215+I218</f>
        <v>#REF!</v>
      </c>
      <c r="J175" s="12" t="e">
        <f t="shared" si="185"/>
        <v>#REF!</v>
      </c>
      <c r="K175" s="62">
        <f t="shared" si="185"/>
        <v>267798.10000000003</v>
      </c>
      <c r="L175" s="62">
        <f t="shared" si="185"/>
        <v>0</v>
      </c>
      <c r="M175" s="62">
        <f t="shared" si="185"/>
        <v>3182.8</v>
      </c>
      <c r="N175" s="62">
        <f t="shared" si="185"/>
        <v>1.975E-2</v>
      </c>
      <c r="O175" s="62">
        <f t="shared" si="185"/>
        <v>270980.91975000006</v>
      </c>
      <c r="P175" s="89">
        <f t="shared" si="185"/>
        <v>-3200.0000000000005</v>
      </c>
      <c r="Q175" s="89">
        <f t="shared" si="185"/>
        <v>0</v>
      </c>
      <c r="R175" s="89">
        <f t="shared" si="185"/>
        <v>5416.3</v>
      </c>
      <c r="S175" s="15">
        <f t="shared" ref="S175" si="186">S176+S212+S215+S218</f>
        <v>273197.21975000005</v>
      </c>
    </row>
    <row r="176" spans="1:19" x14ac:dyDescent="0.2">
      <c r="A176" s="36" t="s">
        <v>0</v>
      </c>
      <c r="B176" s="44" t="s">
        <v>83</v>
      </c>
      <c r="C176" s="16">
        <v>905</v>
      </c>
      <c r="D176" s="1" t="s">
        <v>14</v>
      </c>
      <c r="E176" s="1" t="s">
        <v>25</v>
      </c>
      <c r="F176" s="1" t="s">
        <v>171</v>
      </c>
      <c r="G176" s="3" t="s">
        <v>0</v>
      </c>
      <c r="H176" s="3"/>
      <c r="I176" s="15" t="e">
        <f t="shared" ref="I176:S176" si="187">I177</f>
        <v>#REF!</v>
      </c>
      <c r="J176" s="12" t="e">
        <f t="shared" si="187"/>
        <v>#REF!</v>
      </c>
      <c r="K176" s="62">
        <f t="shared" si="187"/>
        <v>267663.10000000003</v>
      </c>
      <c r="L176" s="62">
        <f t="shared" si="187"/>
        <v>0</v>
      </c>
      <c r="M176" s="62">
        <f t="shared" si="187"/>
        <v>3182.8</v>
      </c>
      <c r="N176" s="62">
        <f t="shared" si="187"/>
        <v>1.975E-2</v>
      </c>
      <c r="O176" s="62">
        <f t="shared" si="187"/>
        <v>270845.91975000006</v>
      </c>
      <c r="P176" s="89">
        <f t="shared" si="187"/>
        <v>-3200.0000000000005</v>
      </c>
      <c r="Q176" s="89">
        <f t="shared" si="187"/>
        <v>0</v>
      </c>
      <c r="R176" s="89">
        <f t="shared" si="187"/>
        <v>5416.3</v>
      </c>
      <c r="S176" s="15">
        <f t="shared" si="187"/>
        <v>273062.21975000005</v>
      </c>
    </row>
    <row r="177" spans="1:19" x14ac:dyDescent="0.2">
      <c r="A177" s="36" t="s">
        <v>0</v>
      </c>
      <c r="B177" s="36" t="s">
        <v>85</v>
      </c>
      <c r="C177" s="16">
        <v>905</v>
      </c>
      <c r="D177" s="1" t="s">
        <v>14</v>
      </c>
      <c r="E177" s="1" t="s">
        <v>25</v>
      </c>
      <c r="F177" s="1" t="s">
        <v>182</v>
      </c>
      <c r="G177" s="3" t="s">
        <v>0</v>
      </c>
      <c r="H177" s="3"/>
      <c r="I177" s="15" t="e">
        <f>I178+I180+I193+I200+#REF!+I204</f>
        <v>#REF!</v>
      </c>
      <c r="J177" s="9" t="e">
        <f>J178+J180+J193+J200+#REF!+J204</f>
        <v>#REF!</v>
      </c>
      <c r="K177" s="62">
        <f>K178+K180+K193+K200+K202+K204+K206+K208</f>
        <v>267663.10000000003</v>
      </c>
      <c r="L177" s="62">
        <f>L178+L180+L193+L200+L202+L204+L206+L208</f>
        <v>0</v>
      </c>
      <c r="M177" s="62">
        <f>M178+M180+M193+M200+M202+M204+M206+M208</f>
        <v>3182.8</v>
      </c>
      <c r="N177" s="62">
        <f>N178+N180+N193+N200+N202+N204+N206+N208</f>
        <v>1.975E-2</v>
      </c>
      <c r="O177" s="62">
        <f>O178+O180+O193+O200+O202+O204+O206+O208</f>
        <v>270845.91975000006</v>
      </c>
      <c r="P177" s="89">
        <f t="shared" ref="P177:Q177" si="188">P178+P180+P193+P200+P202+P204+P206+P208</f>
        <v>-3200.0000000000005</v>
      </c>
      <c r="Q177" s="89">
        <f t="shared" si="188"/>
        <v>0</v>
      </c>
      <c r="R177" s="89">
        <f>R178+R180+R193+R200+R202+R204+R206+R208+R210</f>
        <v>5416.3</v>
      </c>
      <c r="S177" s="15">
        <f>S178+S180+S193+S200+S202+S204+S206+S208+S210</f>
        <v>273062.21975000005</v>
      </c>
    </row>
    <row r="178" spans="1:19" x14ac:dyDescent="0.2">
      <c r="A178" s="36"/>
      <c r="B178" s="44" t="s">
        <v>181</v>
      </c>
      <c r="C178" s="16">
        <v>905</v>
      </c>
      <c r="D178" s="1" t="s">
        <v>14</v>
      </c>
      <c r="E178" s="1" t="s">
        <v>25</v>
      </c>
      <c r="F178" s="1" t="s">
        <v>183</v>
      </c>
      <c r="G178" s="3" t="s">
        <v>0</v>
      </c>
      <c r="H178" s="3"/>
      <c r="I178" s="15">
        <f t="shared" ref="I178:S178" si="189">I179</f>
        <v>400</v>
      </c>
      <c r="J178" s="12">
        <f t="shared" si="189"/>
        <v>0</v>
      </c>
      <c r="K178" s="62">
        <f t="shared" si="189"/>
        <v>400</v>
      </c>
      <c r="L178" s="62">
        <f t="shared" si="189"/>
        <v>0</v>
      </c>
      <c r="M178" s="62">
        <f t="shared" si="189"/>
        <v>300</v>
      </c>
      <c r="N178" s="62">
        <f t="shared" si="189"/>
        <v>0</v>
      </c>
      <c r="O178" s="62">
        <f t="shared" si="189"/>
        <v>700</v>
      </c>
      <c r="P178" s="89">
        <f t="shared" si="189"/>
        <v>469.5</v>
      </c>
      <c r="Q178" s="89">
        <f t="shared" si="189"/>
        <v>0</v>
      </c>
      <c r="R178" s="89">
        <f t="shared" si="189"/>
        <v>0</v>
      </c>
      <c r="S178" s="15">
        <f t="shared" si="189"/>
        <v>1169.5</v>
      </c>
    </row>
    <row r="179" spans="1:19" ht="31.5" x14ac:dyDescent="0.2">
      <c r="A179" s="36"/>
      <c r="B179" s="36" t="s">
        <v>15</v>
      </c>
      <c r="C179" s="16">
        <v>905</v>
      </c>
      <c r="D179" s="1" t="s">
        <v>14</v>
      </c>
      <c r="E179" s="1" t="s">
        <v>25</v>
      </c>
      <c r="F179" s="1" t="s">
        <v>183</v>
      </c>
      <c r="G179" s="3">
        <v>600</v>
      </c>
      <c r="H179" s="3"/>
      <c r="I179" s="10">
        <v>400</v>
      </c>
      <c r="J179" s="13"/>
      <c r="K179" s="63">
        <f>I179+J179</f>
        <v>400</v>
      </c>
      <c r="L179" s="59"/>
      <c r="M179" s="59">
        <v>300</v>
      </c>
      <c r="N179" s="59"/>
      <c r="O179" s="56">
        <f>K179+L179+M179+N179</f>
        <v>700</v>
      </c>
      <c r="P179" s="56">
        <v>469.5</v>
      </c>
      <c r="Q179" s="56"/>
      <c r="R179" s="56"/>
      <c r="S179" s="10">
        <f t="shared" ref="S179" si="190">O179+P179+Q179+R179</f>
        <v>1169.5</v>
      </c>
    </row>
    <row r="180" spans="1:19" x14ac:dyDescent="0.2">
      <c r="A180" s="36"/>
      <c r="B180" s="36" t="s">
        <v>185</v>
      </c>
      <c r="C180" s="16">
        <v>905</v>
      </c>
      <c r="D180" s="1" t="s">
        <v>14</v>
      </c>
      <c r="E180" s="1" t="s">
        <v>25</v>
      </c>
      <c r="F180" s="1" t="s">
        <v>277</v>
      </c>
      <c r="G180" s="3"/>
      <c r="H180" s="3"/>
      <c r="I180" s="15">
        <f t="shared" ref="I180:R180" si="191">I181+I183+I185+I187+I189+I191</f>
        <v>18154.599999999999</v>
      </c>
      <c r="J180" s="12">
        <f t="shared" si="191"/>
        <v>0</v>
      </c>
      <c r="K180" s="62">
        <f t="shared" si="191"/>
        <v>18154.599999999999</v>
      </c>
      <c r="L180" s="62">
        <f t="shared" si="191"/>
        <v>0</v>
      </c>
      <c r="M180" s="62">
        <f t="shared" si="191"/>
        <v>2882.8</v>
      </c>
      <c r="N180" s="62">
        <f t="shared" si="191"/>
        <v>0</v>
      </c>
      <c r="O180" s="62">
        <f t="shared" si="191"/>
        <v>21037.4</v>
      </c>
      <c r="P180" s="89">
        <f t="shared" si="191"/>
        <v>1822.6</v>
      </c>
      <c r="Q180" s="89">
        <f t="shared" si="191"/>
        <v>0</v>
      </c>
      <c r="R180" s="89">
        <f t="shared" si="191"/>
        <v>0</v>
      </c>
      <c r="S180" s="15">
        <f t="shared" ref="S180" si="192">S181+S183+S185+S187+S189+S191</f>
        <v>22860</v>
      </c>
    </row>
    <row r="181" spans="1:19" x14ac:dyDescent="0.2">
      <c r="A181" s="36"/>
      <c r="B181" s="36" t="s">
        <v>133</v>
      </c>
      <c r="C181" s="16">
        <v>905</v>
      </c>
      <c r="D181" s="1" t="s">
        <v>14</v>
      </c>
      <c r="E181" s="1" t="s">
        <v>25</v>
      </c>
      <c r="F181" s="1" t="s">
        <v>278</v>
      </c>
      <c r="G181" s="3"/>
      <c r="H181" s="3"/>
      <c r="I181" s="15">
        <f t="shared" ref="I181:S181" si="193">I182</f>
        <v>9716</v>
      </c>
      <c r="J181" s="12">
        <f t="shared" si="193"/>
        <v>0</v>
      </c>
      <c r="K181" s="62">
        <f t="shared" si="193"/>
        <v>9716</v>
      </c>
      <c r="L181" s="62">
        <f t="shared" si="193"/>
        <v>0</v>
      </c>
      <c r="M181" s="62">
        <f t="shared" si="193"/>
        <v>0</v>
      </c>
      <c r="N181" s="62">
        <f t="shared" si="193"/>
        <v>0</v>
      </c>
      <c r="O181" s="62">
        <f t="shared" si="193"/>
        <v>9716</v>
      </c>
      <c r="P181" s="89">
        <f t="shared" si="193"/>
        <v>0</v>
      </c>
      <c r="Q181" s="89">
        <f t="shared" si="193"/>
        <v>0</v>
      </c>
      <c r="R181" s="89">
        <f t="shared" si="193"/>
        <v>0</v>
      </c>
      <c r="S181" s="15">
        <f t="shared" si="193"/>
        <v>9716</v>
      </c>
    </row>
    <row r="182" spans="1:19" ht="31.5" x14ac:dyDescent="0.2">
      <c r="A182" s="36"/>
      <c r="B182" s="36" t="s">
        <v>15</v>
      </c>
      <c r="C182" s="16">
        <v>905</v>
      </c>
      <c r="D182" s="1" t="s">
        <v>14</v>
      </c>
      <c r="E182" s="1" t="s">
        <v>25</v>
      </c>
      <c r="F182" s="1" t="s">
        <v>278</v>
      </c>
      <c r="G182" s="3">
        <v>600</v>
      </c>
      <c r="H182" s="3"/>
      <c r="I182" s="10">
        <v>9716</v>
      </c>
      <c r="J182" s="13"/>
      <c r="K182" s="63">
        <f>I182+J182</f>
        <v>9716</v>
      </c>
      <c r="L182" s="59"/>
      <c r="M182" s="59"/>
      <c r="N182" s="59"/>
      <c r="O182" s="56">
        <f>K182+L182+M182+N182</f>
        <v>9716</v>
      </c>
      <c r="P182" s="56">
        <v>0</v>
      </c>
      <c r="Q182" s="56"/>
      <c r="R182" s="56"/>
      <c r="S182" s="10">
        <f t="shared" ref="S182" si="194">O182+P182+Q182+R182</f>
        <v>9716</v>
      </c>
    </row>
    <row r="183" spans="1:19" ht="31.5" x14ac:dyDescent="0.2">
      <c r="A183" s="36"/>
      <c r="B183" s="36" t="s">
        <v>350</v>
      </c>
      <c r="C183" s="16">
        <v>905</v>
      </c>
      <c r="D183" s="1" t="s">
        <v>14</v>
      </c>
      <c r="E183" s="1" t="s">
        <v>25</v>
      </c>
      <c r="F183" s="1" t="s">
        <v>279</v>
      </c>
      <c r="G183" s="3"/>
      <c r="H183" s="3"/>
      <c r="I183" s="15">
        <f t="shared" ref="I183:S183" si="195">I184</f>
        <v>8023.6</v>
      </c>
      <c r="J183" s="12">
        <f t="shared" si="195"/>
        <v>0</v>
      </c>
      <c r="K183" s="62">
        <f t="shared" si="195"/>
        <v>8023.6</v>
      </c>
      <c r="L183" s="62">
        <f t="shared" si="195"/>
        <v>0</v>
      </c>
      <c r="M183" s="62">
        <f t="shared" si="195"/>
        <v>2532.8000000000002</v>
      </c>
      <c r="N183" s="62">
        <f t="shared" si="195"/>
        <v>0</v>
      </c>
      <c r="O183" s="62">
        <f t="shared" si="195"/>
        <v>10556.400000000001</v>
      </c>
      <c r="P183" s="89">
        <f t="shared" si="195"/>
        <v>1822.6</v>
      </c>
      <c r="Q183" s="89">
        <f t="shared" si="195"/>
        <v>0</v>
      </c>
      <c r="R183" s="89">
        <f t="shared" si="195"/>
        <v>0</v>
      </c>
      <c r="S183" s="15">
        <f t="shared" si="195"/>
        <v>12379.000000000002</v>
      </c>
    </row>
    <row r="184" spans="1:19" ht="31.5" x14ac:dyDescent="0.2">
      <c r="A184" s="36"/>
      <c r="B184" s="36" t="s">
        <v>15</v>
      </c>
      <c r="C184" s="16">
        <v>905</v>
      </c>
      <c r="D184" s="1" t="s">
        <v>14</v>
      </c>
      <c r="E184" s="1" t="s">
        <v>25</v>
      </c>
      <c r="F184" s="1" t="s">
        <v>279</v>
      </c>
      <c r="G184" s="3">
        <v>600</v>
      </c>
      <c r="H184" s="3"/>
      <c r="I184" s="10">
        <v>8023.6</v>
      </c>
      <c r="J184" s="13"/>
      <c r="K184" s="63">
        <f>I184+J184</f>
        <v>8023.6</v>
      </c>
      <c r="L184" s="59"/>
      <c r="M184" s="59">
        <v>2532.8000000000002</v>
      </c>
      <c r="N184" s="59"/>
      <c r="O184" s="56">
        <f>K184+L184+M184+N184</f>
        <v>10556.400000000001</v>
      </c>
      <c r="P184" s="56">
        <v>1822.6</v>
      </c>
      <c r="Q184" s="56"/>
      <c r="R184" s="56"/>
      <c r="S184" s="10">
        <f t="shared" ref="S184" si="196">O184+P184+Q184+R184</f>
        <v>12379.000000000002</v>
      </c>
    </row>
    <row r="185" spans="1:19" ht="31.5" x14ac:dyDescent="0.2">
      <c r="A185" s="36"/>
      <c r="B185" s="36" t="s">
        <v>351</v>
      </c>
      <c r="C185" s="16">
        <v>905</v>
      </c>
      <c r="D185" s="1" t="s">
        <v>14</v>
      </c>
      <c r="E185" s="1" t="s">
        <v>25</v>
      </c>
      <c r="F185" s="1" t="s">
        <v>281</v>
      </c>
      <c r="G185" s="3"/>
      <c r="H185" s="3"/>
      <c r="I185" s="15">
        <f t="shared" ref="I185:S185" si="197">I186</f>
        <v>55</v>
      </c>
      <c r="J185" s="12">
        <f t="shared" si="197"/>
        <v>0</v>
      </c>
      <c r="K185" s="62">
        <f t="shared" si="197"/>
        <v>55</v>
      </c>
      <c r="L185" s="62">
        <f t="shared" si="197"/>
        <v>0</v>
      </c>
      <c r="M185" s="62">
        <f t="shared" si="197"/>
        <v>0</v>
      </c>
      <c r="N185" s="62">
        <f t="shared" si="197"/>
        <v>0</v>
      </c>
      <c r="O185" s="62">
        <f t="shared" si="197"/>
        <v>55</v>
      </c>
      <c r="P185" s="89">
        <f t="shared" si="197"/>
        <v>0</v>
      </c>
      <c r="Q185" s="89">
        <f t="shared" si="197"/>
        <v>0</v>
      </c>
      <c r="R185" s="89">
        <f t="shared" si="197"/>
        <v>0</v>
      </c>
      <c r="S185" s="15">
        <f t="shared" si="197"/>
        <v>55</v>
      </c>
    </row>
    <row r="186" spans="1:19" ht="31.5" x14ac:dyDescent="0.2">
      <c r="A186" s="36"/>
      <c r="B186" s="36" t="s">
        <v>15</v>
      </c>
      <c r="C186" s="16">
        <v>905</v>
      </c>
      <c r="D186" s="1" t="s">
        <v>14</v>
      </c>
      <c r="E186" s="1" t="s">
        <v>25</v>
      </c>
      <c r="F186" s="1" t="s">
        <v>281</v>
      </c>
      <c r="G186" s="3">
        <v>600</v>
      </c>
      <c r="H186" s="3"/>
      <c r="I186" s="10">
        <v>55</v>
      </c>
      <c r="J186" s="13"/>
      <c r="K186" s="63">
        <f>I186+J186</f>
        <v>55</v>
      </c>
      <c r="L186" s="59"/>
      <c r="M186" s="59"/>
      <c r="N186" s="59"/>
      <c r="O186" s="56">
        <f>K186+L186+M186+N186</f>
        <v>55</v>
      </c>
      <c r="P186" s="56"/>
      <c r="Q186" s="56"/>
      <c r="R186" s="56"/>
      <c r="S186" s="10">
        <f t="shared" ref="S186" si="198">O186+P186+Q186+R186</f>
        <v>55</v>
      </c>
    </row>
    <row r="187" spans="1:19" ht="31.5" x14ac:dyDescent="0.2">
      <c r="A187" s="36"/>
      <c r="B187" s="36" t="s">
        <v>352</v>
      </c>
      <c r="C187" s="16">
        <v>905</v>
      </c>
      <c r="D187" s="1" t="s">
        <v>14</v>
      </c>
      <c r="E187" s="1" t="s">
        <v>25</v>
      </c>
      <c r="F187" s="1" t="s">
        <v>282</v>
      </c>
      <c r="G187" s="3"/>
      <c r="H187" s="3"/>
      <c r="I187" s="15">
        <f t="shared" ref="I187:S187" si="199">I188</f>
        <v>120</v>
      </c>
      <c r="J187" s="12">
        <f t="shared" si="199"/>
        <v>0</v>
      </c>
      <c r="K187" s="62">
        <f t="shared" si="199"/>
        <v>120</v>
      </c>
      <c r="L187" s="62">
        <f t="shared" si="199"/>
        <v>0</v>
      </c>
      <c r="M187" s="62">
        <f t="shared" si="199"/>
        <v>0</v>
      </c>
      <c r="N187" s="62">
        <f t="shared" si="199"/>
        <v>0</v>
      </c>
      <c r="O187" s="62">
        <f t="shared" si="199"/>
        <v>120</v>
      </c>
      <c r="P187" s="89">
        <f t="shared" si="199"/>
        <v>0</v>
      </c>
      <c r="Q187" s="89">
        <f t="shared" si="199"/>
        <v>0</v>
      </c>
      <c r="R187" s="89">
        <f t="shared" si="199"/>
        <v>0</v>
      </c>
      <c r="S187" s="15">
        <f t="shared" si="199"/>
        <v>120</v>
      </c>
    </row>
    <row r="188" spans="1:19" ht="31.5" x14ac:dyDescent="0.2">
      <c r="A188" s="36"/>
      <c r="B188" s="36" t="s">
        <v>15</v>
      </c>
      <c r="C188" s="16">
        <v>905</v>
      </c>
      <c r="D188" s="1" t="s">
        <v>14</v>
      </c>
      <c r="E188" s="1" t="s">
        <v>25</v>
      </c>
      <c r="F188" s="1" t="s">
        <v>282</v>
      </c>
      <c r="G188" s="3">
        <v>600</v>
      </c>
      <c r="H188" s="3"/>
      <c r="I188" s="10">
        <v>120</v>
      </c>
      <c r="J188" s="13"/>
      <c r="K188" s="63">
        <f>I188+J188</f>
        <v>120</v>
      </c>
      <c r="L188" s="59"/>
      <c r="M188" s="59"/>
      <c r="N188" s="59"/>
      <c r="O188" s="56">
        <f>K188+L188+M188+N188</f>
        <v>120</v>
      </c>
      <c r="P188" s="56"/>
      <c r="Q188" s="56"/>
      <c r="R188" s="56"/>
      <c r="S188" s="10">
        <f t="shared" ref="S188" si="200">O188+P188+Q188+R188</f>
        <v>120</v>
      </c>
    </row>
    <row r="189" spans="1:19" ht="31.5" x14ac:dyDescent="0.2">
      <c r="A189" s="36"/>
      <c r="B189" s="36" t="s">
        <v>353</v>
      </c>
      <c r="C189" s="16">
        <v>905</v>
      </c>
      <c r="D189" s="1" t="s">
        <v>14</v>
      </c>
      <c r="E189" s="1" t="s">
        <v>25</v>
      </c>
      <c r="F189" s="1" t="s">
        <v>348</v>
      </c>
      <c r="G189" s="3"/>
      <c r="H189" s="3"/>
      <c r="I189" s="15">
        <f t="shared" ref="I189:S189" si="201">I190</f>
        <v>70</v>
      </c>
      <c r="J189" s="12">
        <f t="shared" si="201"/>
        <v>0</v>
      </c>
      <c r="K189" s="62">
        <f t="shared" si="201"/>
        <v>70</v>
      </c>
      <c r="L189" s="62">
        <f t="shared" si="201"/>
        <v>0</v>
      </c>
      <c r="M189" s="62">
        <f t="shared" si="201"/>
        <v>0</v>
      </c>
      <c r="N189" s="62">
        <f t="shared" si="201"/>
        <v>0</v>
      </c>
      <c r="O189" s="62">
        <f t="shared" si="201"/>
        <v>70</v>
      </c>
      <c r="P189" s="89">
        <f t="shared" si="201"/>
        <v>0</v>
      </c>
      <c r="Q189" s="89">
        <f t="shared" si="201"/>
        <v>0</v>
      </c>
      <c r="R189" s="89">
        <f t="shared" si="201"/>
        <v>0</v>
      </c>
      <c r="S189" s="15">
        <f t="shared" si="201"/>
        <v>70</v>
      </c>
    </row>
    <row r="190" spans="1:19" ht="31.5" x14ac:dyDescent="0.2">
      <c r="A190" s="36"/>
      <c r="B190" s="36" t="s">
        <v>15</v>
      </c>
      <c r="C190" s="16">
        <v>905</v>
      </c>
      <c r="D190" s="1" t="s">
        <v>14</v>
      </c>
      <c r="E190" s="1" t="s">
        <v>25</v>
      </c>
      <c r="F190" s="1" t="s">
        <v>348</v>
      </c>
      <c r="G190" s="3">
        <v>600</v>
      </c>
      <c r="H190" s="3"/>
      <c r="I190" s="10">
        <v>70</v>
      </c>
      <c r="J190" s="13"/>
      <c r="K190" s="63">
        <f>I190+J190</f>
        <v>70</v>
      </c>
      <c r="L190" s="59"/>
      <c r="M190" s="59"/>
      <c r="N190" s="59"/>
      <c r="O190" s="56">
        <f>K190+L190+M190+N190</f>
        <v>70</v>
      </c>
      <c r="P190" s="56"/>
      <c r="Q190" s="56"/>
      <c r="R190" s="56"/>
      <c r="S190" s="10">
        <f t="shared" ref="S190" si="202">O190+P190+Q190+R190</f>
        <v>70</v>
      </c>
    </row>
    <row r="191" spans="1:19" x14ac:dyDescent="0.2">
      <c r="A191" s="36"/>
      <c r="B191" s="36" t="s">
        <v>434</v>
      </c>
      <c r="C191" s="16">
        <v>905</v>
      </c>
      <c r="D191" s="1" t="s">
        <v>14</v>
      </c>
      <c r="E191" s="1" t="s">
        <v>25</v>
      </c>
      <c r="F191" s="1" t="s">
        <v>389</v>
      </c>
      <c r="G191" s="3"/>
      <c r="H191" s="3"/>
      <c r="I191" s="10">
        <f t="shared" ref="I191:S191" si="203">I192</f>
        <v>170</v>
      </c>
      <c r="J191" s="13">
        <f t="shared" si="203"/>
        <v>0</v>
      </c>
      <c r="K191" s="63">
        <f t="shared" si="203"/>
        <v>170</v>
      </c>
      <c r="L191" s="63">
        <f t="shared" si="203"/>
        <v>0</v>
      </c>
      <c r="M191" s="63">
        <f t="shared" si="203"/>
        <v>350</v>
      </c>
      <c r="N191" s="63">
        <f t="shared" si="203"/>
        <v>0</v>
      </c>
      <c r="O191" s="63">
        <f t="shared" si="203"/>
        <v>520</v>
      </c>
      <c r="P191" s="59">
        <f t="shared" si="203"/>
        <v>0</v>
      </c>
      <c r="Q191" s="59">
        <f t="shared" si="203"/>
        <v>0</v>
      </c>
      <c r="R191" s="59">
        <f t="shared" si="203"/>
        <v>0</v>
      </c>
      <c r="S191" s="10">
        <f t="shared" si="203"/>
        <v>520</v>
      </c>
    </row>
    <row r="192" spans="1:19" ht="31.5" x14ac:dyDescent="0.2">
      <c r="A192" s="36" t="s">
        <v>0</v>
      </c>
      <c r="B192" s="36" t="s">
        <v>15</v>
      </c>
      <c r="C192" s="16">
        <v>905</v>
      </c>
      <c r="D192" s="1" t="s">
        <v>14</v>
      </c>
      <c r="E192" s="1" t="s">
        <v>25</v>
      </c>
      <c r="F192" s="1" t="s">
        <v>389</v>
      </c>
      <c r="G192" s="3">
        <v>600</v>
      </c>
      <c r="H192" s="3"/>
      <c r="I192" s="10">
        <v>170</v>
      </c>
      <c r="J192" s="13"/>
      <c r="K192" s="63">
        <f>I192+J192</f>
        <v>170</v>
      </c>
      <c r="L192" s="59"/>
      <c r="M192" s="59">
        <v>350</v>
      </c>
      <c r="N192" s="59"/>
      <c r="O192" s="56">
        <f>K192+L192+M192+N192</f>
        <v>520</v>
      </c>
      <c r="P192" s="56"/>
      <c r="Q192" s="56"/>
      <c r="R192" s="56"/>
      <c r="S192" s="10">
        <f t="shared" ref="S192" si="204">O192+P192+Q192+R192</f>
        <v>520</v>
      </c>
    </row>
    <row r="193" spans="1:19" x14ac:dyDescent="0.2">
      <c r="A193" s="36" t="s">
        <v>0</v>
      </c>
      <c r="B193" s="36" t="s">
        <v>266</v>
      </c>
      <c r="C193" s="16">
        <v>905</v>
      </c>
      <c r="D193" s="1" t="s">
        <v>14</v>
      </c>
      <c r="E193" s="1" t="s">
        <v>25</v>
      </c>
      <c r="F193" s="1" t="s">
        <v>184</v>
      </c>
      <c r="G193" s="3"/>
      <c r="H193" s="3"/>
      <c r="I193" s="15">
        <f t="shared" ref="I193:R193" si="205">I194+I196+I198</f>
        <v>65733.2</v>
      </c>
      <c r="J193" s="12">
        <f t="shared" si="205"/>
        <v>175973.7</v>
      </c>
      <c r="K193" s="62">
        <f t="shared" si="205"/>
        <v>241706.9</v>
      </c>
      <c r="L193" s="62">
        <f t="shared" si="205"/>
        <v>0</v>
      </c>
      <c r="M193" s="62">
        <f t="shared" si="205"/>
        <v>0</v>
      </c>
      <c r="N193" s="62">
        <f t="shared" si="205"/>
        <v>0</v>
      </c>
      <c r="O193" s="62">
        <f t="shared" si="205"/>
        <v>241706.9</v>
      </c>
      <c r="P193" s="89">
        <f t="shared" si="205"/>
        <v>-5492.1</v>
      </c>
      <c r="Q193" s="89">
        <f t="shared" si="205"/>
        <v>0</v>
      </c>
      <c r="R193" s="89">
        <f t="shared" si="205"/>
        <v>0</v>
      </c>
      <c r="S193" s="15">
        <f t="shared" ref="S193" si="206">S194+S196+S198</f>
        <v>236214.8</v>
      </c>
    </row>
    <row r="194" spans="1:19" ht="31.5" x14ac:dyDescent="0.2">
      <c r="A194" s="36"/>
      <c r="B194" s="36" t="s">
        <v>70</v>
      </c>
      <c r="C194" s="16">
        <v>905</v>
      </c>
      <c r="D194" s="1" t="s">
        <v>14</v>
      </c>
      <c r="E194" s="1" t="s">
        <v>25</v>
      </c>
      <c r="F194" s="1" t="s">
        <v>283</v>
      </c>
      <c r="G194" s="3" t="s">
        <v>0</v>
      </c>
      <c r="H194" s="3"/>
      <c r="I194" s="15">
        <f t="shared" ref="I194:S194" si="207">I195</f>
        <v>65488.9</v>
      </c>
      <c r="J194" s="12">
        <f t="shared" si="207"/>
        <v>0</v>
      </c>
      <c r="K194" s="62">
        <f t="shared" si="207"/>
        <v>65488.9</v>
      </c>
      <c r="L194" s="62">
        <f t="shared" si="207"/>
        <v>0</v>
      </c>
      <c r="M194" s="62">
        <f t="shared" si="207"/>
        <v>0</v>
      </c>
      <c r="N194" s="62">
        <f t="shared" si="207"/>
        <v>0</v>
      </c>
      <c r="O194" s="62">
        <f t="shared" si="207"/>
        <v>65488.9</v>
      </c>
      <c r="P194" s="89">
        <f t="shared" si="207"/>
        <v>-5492.1</v>
      </c>
      <c r="Q194" s="89">
        <f t="shared" si="207"/>
        <v>0</v>
      </c>
      <c r="R194" s="89">
        <f t="shared" si="207"/>
        <v>0</v>
      </c>
      <c r="S194" s="15">
        <f t="shared" si="207"/>
        <v>59996.800000000003</v>
      </c>
    </row>
    <row r="195" spans="1:19" ht="31.5" x14ac:dyDescent="0.2">
      <c r="A195" s="36"/>
      <c r="B195" s="36" t="s">
        <v>15</v>
      </c>
      <c r="C195" s="16">
        <v>905</v>
      </c>
      <c r="D195" s="1" t="s">
        <v>14</v>
      </c>
      <c r="E195" s="1" t="s">
        <v>25</v>
      </c>
      <c r="F195" s="1" t="s">
        <v>283</v>
      </c>
      <c r="G195" s="3">
        <v>600</v>
      </c>
      <c r="H195" s="3"/>
      <c r="I195" s="10">
        <f>65430.3+58.6</f>
        <v>65488.9</v>
      </c>
      <c r="J195" s="13"/>
      <c r="K195" s="63">
        <f>I195+J195</f>
        <v>65488.9</v>
      </c>
      <c r="L195" s="59"/>
      <c r="M195" s="59"/>
      <c r="N195" s="59"/>
      <c r="O195" s="56">
        <f>K195+L195+M195+N195</f>
        <v>65488.9</v>
      </c>
      <c r="P195" s="56">
        <v>-5492.1</v>
      </c>
      <c r="Q195" s="56"/>
      <c r="R195" s="56"/>
      <c r="S195" s="10">
        <f t="shared" ref="S195" si="208">O195+P195+Q195+R195</f>
        <v>59996.800000000003</v>
      </c>
    </row>
    <row r="196" spans="1:19" ht="31.5" x14ac:dyDescent="0.2">
      <c r="A196" s="36" t="s">
        <v>0</v>
      </c>
      <c r="B196" s="36" t="s">
        <v>365</v>
      </c>
      <c r="C196" s="16">
        <v>905</v>
      </c>
      <c r="D196" s="1" t="s">
        <v>14</v>
      </c>
      <c r="E196" s="1" t="s">
        <v>25</v>
      </c>
      <c r="F196" s="1" t="s">
        <v>372</v>
      </c>
      <c r="G196" s="3"/>
      <c r="H196" s="3"/>
      <c r="I196" s="15">
        <f t="shared" ref="I196:S196" si="209">I197</f>
        <v>244.3</v>
      </c>
      <c r="J196" s="12">
        <f t="shared" si="209"/>
        <v>4641.7</v>
      </c>
      <c r="K196" s="62">
        <f t="shared" si="209"/>
        <v>4886</v>
      </c>
      <c r="L196" s="62">
        <f t="shared" si="209"/>
        <v>0</v>
      </c>
      <c r="M196" s="62">
        <f t="shared" si="209"/>
        <v>0</v>
      </c>
      <c r="N196" s="62">
        <f t="shared" si="209"/>
        <v>0</v>
      </c>
      <c r="O196" s="62">
        <f t="shared" si="209"/>
        <v>4886</v>
      </c>
      <c r="P196" s="89">
        <f t="shared" si="209"/>
        <v>0</v>
      </c>
      <c r="Q196" s="89">
        <f t="shared" si="209"/>
        <v>0</v>
      </c>
      <c r="R196" s="89">
        <f t="shared" si="209"/>
        <v>0</v>
      </c>
      <c r="S196" s="15">
        <f t="shared" si="209"/>
        <v>4886</v>
      </c>
    </row>
    <row r="197" spans="1:19" ht="31.5" x14ac:dyDescent="0.2">
      <c r="A197" s="36"/>
      <c r="B197" s="36" t="s">
        <v>15</v>
      </c>
      <c r="C197" s="16">
        <v>905</v>
      </c>
      <c r="D197" s="1" t="s">
        <v>14</v>
      </c>
      <c r="E197" s="1" t="s">
        <v>25</v>
      </c>
      <c r="F197" s="1" t="s">
        <v>372</v>
      </c>
      <c r="G197" s="3">
        <v>600</v>
      </c>
      <c r="H197" s="3"/>
      <c r="I197" s="10">
        <v>244.3</v>
      </c>
      <c r="J197" s="13">
        <v>4641.7</v>
      </c>
      <c r="K197" s="63">
        <f>I197+J197</f>
        <v>4886</v>
      </c>
      <c r="L197" s="59"/>
      <c r="M197" s="59"/>
      <c r="N197" s="59"/>
      <c r="O197" s="56">
        <f>K197+L197+M197+N197</f>
        <v>4886</v>
      </c>
      <c r="P197" s="56"/>
      <c r="Q197" s="56"/>
      <c r="R197" s="56"/>
      <c r="S197" s="10">
        <f t="shared" ref="S197" si="210">O197+P197+Q197+R197</f>
        <v>4886</v>
      </c>
    </row>
    <row r="198" spans="1:19" ht="63" x14ac:dyDescent="0.2">
      <c r="A198" s="36"/>
      <c r="B198" s="36" t="s">
        <v>186</v>
      </c>
      <c r="C198" s="16">
        <v>905</v>
      </c>
      <c r="D198" s="1" t="s">
        <v>14</v>
      </c>
      <c r="E198" s="1" t="s">
        <v>25</v>
      </c>
      <c r="F198" s="1" t="s">
        <v>284</v>
      </c>
      <c r="G198" s="3" t="s">
        <v>0</v>
      </c>
      <c r="H198" s="3"/>
      <c r="I198" s="15">
        <f t="shared" ref="I198:S198" si="211">I199</f>
        <v>0</v>
      </c>
      <c r="J198" s="12">
        <f t="shared" si="211"/>
        <v>171332</v>
      </c>
      <c r="K198" s="62">
        <f t="shared" si="211"/>
        <v>171332</v>
      </c>
      <c r="L198" s="62">
        <f t="shared" si="211"/>
        <v>0</v>
      </c>
      <c r="M198" s="62">
        <f t="shared" si="211"/>
        <v>0</v>
      </c>
      <c r="N198" s="62">
        <f t="shared" si="211"/>
        <v>0</v>
      </c>
      <c r="O198" s="62">
        <f t="shared" si="211"/>
        <v>171332</v>
      </c>
      <c r="P198" s="89">
        <f t="shared" si="211"/>
        <v>0</v>
      </c>
      <c r="Q198" s="89">
        <f t="shared" si="211"/>
        <v>0</v>
      </c>
      <c r="R198" s="89">
        <f t="shared" si="211"/>
        <v>0</v>
      </c>
      <c r="S198" s="15">
        <f t="shared" si="211"/>
        <v>171332</v>
      </c>
    </row>
    <row r="199" spans="1:19" ht="31.5" x14ac:dyDescent="0.2">
      <c r="A199" s="36"/>
      <c r="B199" s="36" t="s">
        <v>15</v>
      </c>
      <c r="C199" s="16">
        <v>905</v>
      </c>
      <c r="D199" s="1" t="s">
        <v>14</v>
      </c>
      <c r="E199" s="1" t="s">
        <v>25</v>
      </c>
      <c r="F199" s="1" t="s">
        <v>284</v>
      </c>
      <c r="G199" s="3">
        <v>600</v>
      </c>
      <c r="H199" s="3"/>
      <c r="I199" s="10"/>
      <c r="J199" s="13">
        <v>171332</v>
      </c>
      <c r="K199" s="63">
        <f>I199+J199</f>
        <v>171332</v>
      </c>
      <c r="L199" s="59"/>
      <c r="M199" s="59"/>
      <c r="N199" s="59"/>
      <c r="O199" s="56">
        <f>K199+L199+M199+N199</f>
        <v>171332</v>
      </c>
      <c r="P199" s="56"/>
      <c r="Q199" s="56"/>
      <c r="R199" s="56"/>
      <c r="S199" s="10">
        <f t="shared" ref="S199" si="212">O199+P199+Q199+R199</f>
        <v>171332</v>
      </c>
    </row>
    <row r="200" spans="1:19" x14ac:dyDescent="0.2">
      <c r="A200" s="36"/>
      <c r="B200" s="36" t="s">
        <v>130</v>
      </c>
      <c r="C200" s="16">
        <v>905</v>
      </c>
      <c r="D200" s="2" t="s">
        <v>14</v>
      </c>
      <c r="E200" s="2" t="s">
        <v>25</v>
      </c>
      <c r="F200" s="1" t="s">
        <v>285</v>
      </c>
      <c r="G200" s="3"/>
      <c r="H200" s="3"/>
      <c r="I200" s="15">
        <f t="shared" ref="I200:S200" si="213">I201</f>
        <v>0</v>
      </c>
      <c r="J200" s="12">
        <f t="shared" si="213"/>
        <v>5076.8999999999996</v>
      </c>
      <c r="K200" s="62">
        <f t="shared" si="213"/>
        <v>5076.8999999999996</v>
      </c>
      <c r="L200" s="62">
        <f t="shared" si="213"/>
        <v>0</v>
      </c>
      <c r="M200" s="62">
        <f t="shared" si="213"/>
        <v>0</v>
      </c>
      <c r="N200" s="62">
        <f t="shared" si="213"/>
        <v>0</v>
      </c>
      <c r="O200" s="62">
        <f t="shared" si="213"/>
        <v>5076.8999999999996</v>
      </c>
      <c r="P200" s="89">
        <f t="shared" si="213"/>
        <v>0</v>
      </c>
      <c r="Q200" s="89">
        <f t="shared" si="213"/>
        <v>0</v>
      </c>
      <c r="R200" s="89">
        <f t="shared" si="213"/>
        <v>0</v>
      </c>
      <c r="S200" s="15">
        <f t="shared" si="213"/>
        <v>5076.8999999999996</v>
      </c>
    </row>
    <row r="201" spans="1:19" ht="31.5" x14ac:dyDescent="0.2">
      <c r="A201" s="36"/>
      <c r="B201" s="36" t="s">
        <v>15</v>
      </c>
      <c r="C201" s="16">
        <v>905</v>
      </c>
      <c r="D201" s="2" t="s">
        <v>14</v>
      </c>
      <c r="E201" s="2" t="s">
        <v>25</v>
      </c>
      <c r="F201" s="1" t="s">
        <v>285</v>
      </c>
      <c r="G201" s="3">
        <v>600</v>
      </c>
      <c r="H201" s="3"/>
      <c r="I201" s="10"/>
      <c r="J201" s="13">
        <v>5076.8999999999996</v>
      </c>
      <c r="K201" s="63">
        <f>J201+I201</f>
        <v>5076.8999999999996</v>
      </c>
      <c r="L201" s="59"/>
      <c r="M201" s="59"/>
      <c r="N201" s="59"/>
      <c r="O201" s="56">
        <f>K201+L201+M201+N201</f>
        <v>5076.8999999999996</v>
      </c>
      <c r="P201" s="56"/>
      <c r="Q201" s="56"/>
      <c r="R201" s="56"/>
      <c r="S201" s="10">
        <f t="shared" ref="S201" si="214">O201+P201+Q201+R201</f>
        <v>5076.8999999999996</v>
      </c>
    </row>
    <row r="202" spans="1:19" ht="31.5" x14ac:dyDescent="0.2">
      <c r="A202" s="36"/>
      <c r="B202" s="36" t="s">
        <v>336</v>
      </c>
      <c r="C202" s="16">
        <v>905</v>
      </c>
      <c r="D202" s="1" t="s">
        <v>14</v>
      </c>
      <c r="E202" s="1" t="s">
        <v>25</v>
      </c>
      <c r="F202" s="1" t="s">
        <v>411</v>
      </c>
      <c r="G202" s="3"/>
      <c r="H202" s="3"/>
      <c r="I202" s="15">
        <f t="shared" ref="I202:S202" si="215">I203</f>
        <v>0</v>
      </c>
      <c r="J202" s="12">
        <f t="shared" si="215"/>
        <v>1682.4</v>
      </c>
      <c r="K202" s="62">
        <f t="shared" si="215"/>
        <v>1682.4</v>
      </c>
      <c r="L202" s="62">
        <f t="shared" si="215"/>
        <v>68.337890000000002</v>
      </c>
      <c r="M202" s="62">
        <f t="shared" si="215"/>
        <v>0</v>
      </c>
      <c r="N202" s="62">
        <f t="shared" si="215"/>
        <v>1.975E-2</v>
      </c>
      <c r="O202" s="62">
        <f t="shared" si="215"/>
        <v>1750.75764</v>
      </c>
      <c r="P202" s="89">
        <f t="shared" si="215"/>
        <v>0</v>
      </c>
      <c r="Q202" s="89">
        <f t="shared" si="215"/>
        <v>0</v>
      </c>
      <c r="R202" s="89">
        <f t="shared" si="215"/>
        <v>0</v>
      </c>
      <c r="S202" s="15">
        <f t="shared" si="215"/>
        <v>1750.75764</v>
      </c>
    </row>
    <row r="203" spans="1:19" ht="31.5" x14ac:dyDescent="0.2">
      <c r="A203" s="36"/>
      <c r="B203" s="36" t="s">
        <v>15</v>
      </c>
      <c r="C203" s="16">
        <v>905</v>
      </c>
      <c r="D203" s="1" t="s">
        <v>14</v>
      </c>
      <c r="E203" s="1" t="s">
        <v>25</v>
      </c>
      <c r="F203" s="1" t="s">
        <v>411</v>
      </c>
      <c r="G203" s="3">
        <v>600</v>
      </c>
      <c r="H203" s="3"/>
      <c r="I203" s="10"/>
      <c r="J203" s="13">
        <v>1682.4</v>
      </c>
      <c r="K203" s="63">
        <f>I203+J203</f>
        <v>1682.4</v>
      </c>
      <c r="L203" s="59">
        <v>68.337890000000002</v>
      </c>
      <c r="M203" s="59"/>
      <c r="N203" s="59">
        <v>1.975E-2</v>
      </c>
      <c r="O203" s="56">
        <f t="shared" ref="O203:O209" si="216">K203+L203+M203+N203</f>
        <v>1750.75764</v>
      </c>
      <c r="P203" s="56"/>
      <c r="Q203" s="56"/>
      <c r="R203" s="56"/>
      <c r="S203" s="10">
        <f t="shared" ref="S203" si="217">O203+P203+Q203+R203</f>
        <v>1750.75764</v>
      </c>
    </row>
    <row r="204" spans="1:19" ht="31.5" x14ac:dyDescent="0.2">
      <c r="A204" s="36"/>
      <c r="B204" s="36" t="s">
        <v>313</v>
      </c>
      <c r="C204" s="16">
        <v>905</v>
      </c>
      <c r="D204" s="2" t="s">
        <v>14</v>
      </c>
      <c r="E204" s="2" t="s">
        <v>25</v>
      </c>
      <c r="F204" s="1" t="s">
        <v>311</v>
      </c>
      <c r="G204" s="3"/>
      <c r="H204" s="3"/>
      <c r="I204" s="10">
        <f t="shared" ref="I204:S204" si="218">I205</f>
        <v>230.8</v>
      </c>
      <c r="J204" s="13">
        <f t="shared" si="218"/>
        <v>0</v>
      </c>
      <c r="K204" s="63">
        <f t="shared" si="218"/>
        <v>230.8</v>
      </c>
      <c r="L204" s="63">
        <f t="shared" si="218"/>
        <v>-230.8</v>
      </c>
      <c r="M204" s="63">
        <f t="shared" si="218"/>
        <v>0</v>
      </c>
      <c r="N204" s="63">
        <f t="shared" si="218"/>
        <v>0</v>
      </c>
      <c r="O204" s="63">
        <f t="shared" si="218"/>
        <v>0</v>
      </c>
      <c r="P204" s="59">
        <f t="shared" si="218"/>
        <v>0</v>
      </c>
      <c r="Q204" s="59">
        <f t="shared" si="218"/>
        <v>0</v>
      </c>
      <c r="R204" s="59">
        <f t="shared" si="218"/>
        <v>0</v>
      </c>
      <c r="S204" s="10">
        <f t="shared" si="218"/>
        <v>0</v>
      </c>
    </row>
    <row r="205" spans="1:19" ht="31.5" x14ac:dyDescent="0.2">
      <c r="A205" s="36"/>
      <c r="B205" s="36" t="s">
        <v>15</v>
      </c>
      <c r="C205" s="16">
        <v>905</v>
      </c>
      <c r="D205" s="2" t="s">
        <v>14</v>
      </c>
      <c r="E205" s="2" t="s">
        <v>25</v>
      </c>
      <c r="F205" s="1" t="s">
        <v>311</v>
      </c>
      <c r="G205" s="3">
        <v>600</v>
      </c>
      <c r="H205" s="3"/>
      <c r="I205" s="10">
        <v>230.8</v>
      </c>
      <c r="J205" s="13"/>
      <c r="K205" s="63">
        <v>230.8</v>
      </c>
      <c r="L205" s="59">
        <v>-230.8</v>
      </c>
      <c r="M205" s="59"/>
      <c r="N205" s="59"/>
      <c r="O205" s="56">
        <f t="shared" si="216"/>
        <v>0</v>
      </c>
      <c r="P205" s="56"/>
      <c r="Q205" s="56"/>
      <c r="R205" s="56"/>
      <c r="S205" s="10">
        <f t="shared" ref="S205" si="219">O205+P205+Q205+R205</f>
        <v>0</v>
      </c>
    </row>
    <row r="206" spans="1:19" ht="31.5" x14ac:dyDescent="0.2">
      <c r="A206" s="70"/>
      <c r="B206" s="57" t="s">
        <v>313</v>
      </c>
      <c r="C206" s="1">
        <v>905</v>
      </c>
      <c r="D206" s="2" t="s">
        <v>14</v>
      </c>
      <c r="E206" s="2" t="s">
        <v>25</v>
      </c>
      <c r="F206" s="1" t="s">
        <v>455</v>
      </c>
      <c r="G206" s="3"/>
      <c r="H206" s="3"/>
      <c r="I206" s="10"/>
      <c r="J206" s="80"/>
      <c r="K206" s="59">
        <f>K207</f>
        <v>0</v>
      </c>
      <c r="L206" s="59">
        <f>L207</f>
        <v>162.46211</v>
      </c>
      <c r="M206" s="59">
        <f>M207</f>
        <v>0</v>
      </c>
      <c r="N206" s="59">
        <f>N207</f>
        <v>0</v>
      </c>
      <c r="O206" s="56">
        <f>O207</f>
        <v>162.46211</v>
      </c>
      <c r="P206" s="59">
        <f t="shared" ref="P206:R206" si="220">P207</f>
        <v>0</v>
      </c>
      <c r="Q206" s="59">
        <f t="shared" si="220"/>
        <v>0</v>
      </c>
      <c r="R206" s="59">
        <f t="shared" si="220"/>
        <v>0</v>
      </c>
      <c r="S206" s="10">
        <f t="shared" ref="S206" si="221">S207</f>
        <v>162.46211</v>
      </c>
    </row>
    <row r="207" spans="1:19" ht="31.5" x14ac:dyDescent="0.2">
      <c r="A207" s="70"/>
      <c r="B207" s="57" t="s">
        <v>15</v>
      </c>
      <c r="C207" s="1">
        <v>905</v>
      </c>
      <c r="D207" s="2" t="s">
        <v>14</v>
      </c>
      <c r="E207" s="2" t="s">
        <v>25</v>
      </c>
      <c r="F207" s="1" t="s">
        <v>455</v>
      </c>
      <c r="G207" s="3">
        <v>600</v>
      </c>
      <c r="H207" s="3"/>
      <c r="I207" s="10"/>
      <c r="J207" s="80"/>
      <c r="K207" s="59">
        <v>0</v>
      </c>
      <c r="L207" s="59">
        <v>162.46211</v>
      </c>
      <c r="M207" s="59"/>
      <c r="N207" s="59"/>
      <c r="O207" s="56">
        <f>K207+L207+M207+N207</f>
        <v>162.46211</v>
      </c>
      <c r="P207" s="56"/>
      <c r="Q207" s="56"/>
      <c r="R207" s="56"/>
      <c r="S207" s="10">
        <f t="shared" ref="S207" si="222">O207+P207+Q207+R207</f>
        <v>162.46211</v>
      </c>
    </row>
    <row r="208" spans="1:19" ht="47.25" x14ac:dyDescent="0.2">
      <c r="A208" s="36"/>
      <c r="B208" s="71" t="s">
        <v>356</v>
      </c>
      <c r="C208" s="72">
        <v>905</v>
      </c>
      <c r="D208" s="73" t="s">
        <v>14</v>
      </c>
      <c r="E208" s="73" t="s">
        <v>25</v>
      </c>
      <c r="F208" s="74" t="s">
        <v>446</v>
      </c>
      <c r="G208" s="75"/>
      <c r="H208" s="76"/>
      <c r="I208" s="77"/>
      <c r="J208" s="78"/>
      <c r="K208" s="79">
        <f>K209</f>
        <v>411.5</v>
      </c>
      <c r="L208" s="79">
        <f>L209</f>
        <v>0</v>
      </c>
      <c r="M208" s="79">
        <f>M209</f>
        <v>0</v>
      </c>
      <c r="N208" s="79">
        <f>N209</f>
        <v>0</v>
      </c>
      <c r="O208" s="79">
        <f>O209</f>
        <v>411.5</v>
      </c>
      <c r="P208" s="59">
        <f t="shared" ref="P208:R208" si="223">P209</f>
        <v>0</v>
      </c>
      <c r="Q208" s="59">
        <f t="shared" si="223"/>
        <v>0</v>
      </c>
      <c r="R208" s="59">
        <f t="shared" si="223"/>
        <v>0</v>
      </c>
      <c r="S208" s="10">
        <f t="shared" ref="S208" si="224">S209</f>
        <v>411.5</v>
      </c>
    </row>
    <row r="209" spans="1:19" ht="31.5" x14ac:dyDescent="0.2">
      <c r="A209" s="36"/>
      <c r="B209" s="90" t="s">
        <v>15</v>
      </c>
      <c r="C209" s="91">
        <v>905</v>
      </c>
      <c r="D209" s="92" t="s">
        <v>14</v>
      </c>
      <c r="E209" s="92" t="s">
        <v>25</v>
      </c>
      <c r="F209" s="93" t="s">
        <v>446</v>
      </c>
      <c r="G209" s="94">
        <v>600</v>
      </c>
      <c r="H209" s="6"/>
      <c r="I209" s="17"/>
      <c r="J209" s="18"/>
      <c r="K209" s="95">
        <v>411.5</v>
      </c>
      <c r="L209" s="87"/>
      <c r="M209" s="87"/>
      <c r="N209" s="87"/>
      <c r="O209" s="96">
        <f t="shared" si="216"/>
        <v>411.5</v>
      </c>
      <c r="P209" s="96"/>
      <c r="Q209" s="96"/>
      <c r="R209" s="96"/>
      <c r="S209" s="17">
        <f t="shared" ref="S209:S211" si="225">O209+P209+Q209+R209</f>
        <v>411.5</v>
      </c>
    </row>
    <row r="210" spans="1:19" ht="31.5" x14ac:dyDescent="0.2">
      <c r="A210" s="70"/>
      <c r="B210" s="57" t="s">
        <v>466</v>
      </c>
      <c r="C210" s="16">
        <v>905</v>
      </c>
      <c r="D210" s="2" t="s">
        <v>14</v>
      </c>
      <c r="E210" s="2" t="s">
        <v>25</v>
      </c>
      <c r="F210" s="1" t="s">
        <v>461</v>
      </c>
      <c r="G210" s="3"/>
      <c r="H210" s="3"/>
      <c r="I210" s="10">
        <f>I211</f>
        <v>0</v>
      </c>
      <c r="J210" s="80"/>
      <c r="K210" s="59">
        <f>K211</f>
        <v>0</v>
      </c>
      <c r="L210" s="59"/>
      <c r="M210" s="59"/>
      <c r="N210" s="59"/>
      <c r="O210" s="59">
        <f>O211</f>
        <v>0</v>
      </c>
      <c r="P210" s="87">
        <f t="shared" ref="P210:R210" si="226">P211</f>
        <v>0</v>
      </c>
      <c r="Q210" s="87">
        <f t="shared" si="226"/>
        <v>0</v>
      </c>
      <c r="R210" s="87">
        <f t="shared" si="226"/>
        <v>5416.3</v>
      </c>
      <c r="S210" s="17">
        <f>S211</f>
        <v>5416.3</v>
      </c>
    </row>
    <row r="211" spans="1:19" ht="31.5" x14ac:dyDescent="0.2">
      <c r="A211" s="70"/>
      <c r="B211" s="90" t="s">
        <v>15</v>
      </c>
      <c r="C211" s="16">
        <v>905</v>
      </c>
      <c r="D211" s="2" t="s">
        <v>14</v>
      </c>
      <c r="E211" s="2" t="s">
        <v>25</v>
      </c>
      <c r="F211" s="1" t="s">
        <v>461</v>
      </c>
      <c r="G211" s="3">
        <v>600</v>
      </c>
      <c r="H211" s="3"/>
      <c r="I211" s="10">
        <v>0</v>
      </c>
      <c r="J211" s="13">
        <v>0</v>
      </c>
      <c r="K211" s="59">
        <v>0</v>
      </c>
      <c r="L211" s="59"/>
      <c r="M211" s="59"/>
      <c r="N211" s="59"/>
      <c r="O211" s="59">
        <v>0</v>
      </c>
      <c r="P211" s="59"/>
      <c r="Q211" s="59"/>
      <c r="R211" s="59">
        <v>5416.3</v>
      </c>
      <c r="S211" s="17">
        <f t="shared" si="225"/>
        <v>5416.3</v>
      </c>
    </row>
    <row r="212" spans="1:19" ht="31.5" x14ac:dyDescent="0.2">
      <c r="A212" s="36"/>
      <c r="B212" s="36" t="s">
        <v>125</v>
      </c>
      <c r="C212" s="16">
        <v>905</v>
      </c>
      <c r="D212" s="2" t="s">
        <v>14</v>
      </c>
      <c r="E212" s="2" t="s">
        <v>25</v>
      </c>
      <c r="F212" s="1" t="s">
        <v>187</v>
      </c>
      <c r="G212" s="3"/>
      <c r="H212" s="3"/>
      <c r="I212" s="15">
        <f t="shared" ref="I212:S213" si="227">I213</f>
        <v>100</v>
      </c>
      <c r="J212" s="12">
        <f t="shared" si="227"/>
        <v>0</v>
      </c>
      <c r="K212" s="62">
        <f t="shared" si="227"/>
        <v>100</v>
      </c>
      <c r="L212" s="62">
        <f t="shared" si="227"/>
        <v>0</v>
      </c>
      <c r="M212" s="62">
        <f t="shared" si="227"/>
        <v>0</v>
      </c>
      <c r="N212" s="62">
        <f t="shared" si="227"/>
        <v>0</v>
      </c>
      <c r="O212" s="62">
        <f t="shared" si="227"/>
        <v>100</v>
      </c>
      <c r="P212" s="89">
        <f t="shared" si="227"/>
        <v>0</v>
      </c>
      <c r="Q212" s="89">
        <f t="shared" si="227"/>
        <v>0</v>
      </c>
      <c r="R212" s="89">
        <f t="shared" si="227"/>
        <v>0</v>
      </c>
      <c r="S212" s="15">
        <f t="shared" si="227"/>
        <v>100</v>
      </c>
    </row>
    <row r="213" spans="1:19" ht="31.5" x14ac:dyDescent="0.2">
      <c r="A213" s="36"/>
      <c r="B213" s="36" t="s">
        <v>126</v>
      </c>
      <c r="C213" s="16">
        <v>905</v>
      </c>
      <c r="D213" s="2" t="s">
        <v>14</v>
      </c>
      <c r="E213" s="2" t="s">
        <v>25</v>
      </c>
      <c r="F213" s="1" t="s">
        <v>188</v>
      </c>
      <c r="G213" s="3"/>
      <c r="H213" s="3"/>
      <c r="I213" s="15">
        <f t="shared" si="227"/>
        <v>100</v>
      </c>
      <c r="J213" s="12">
        <f t="shared" si="227"/>
        <v>0</v>
      </c>
      <c r="K213" s="62">
        <f t="shared" si="227"/>
        <v>100</v>
      </c>
      <c r="L213" s="62">
        <f t="shared" si="227"/>
        <v>0</v>
      </c>
      <c r="M213" s="62">
        <f t="shared" si="227"/>
        <v>0</v>
      </c>
      <c r="N213" s="62">
        <f t="shared" si="227"/>
        <v>0</v>
      </c>
      <c r="O213" s="62">
        <f t="shared" si="227"/>
        <v>100</v>
      </c>
      <c r="P213" s="89">
        <f t="shared" si="227"/>
        <v>0</v>
      </c>
      <c r="Q213" s="89">
        <f t="shared" si="227"/>
        <v>0</v>
      </c>
      <c r="R213" s="89">
        <f t="shared" si="227"/>
        <v>0</v>
      </c>
      <c r="S213" s="15">
        <f t="shared" si="227"/>
        <v>100</v>
      </c>
    </row>
    <row r="214" spans="1:19" ht="31.5" x14ac:dyDescent="0.2">
      <c r="A214" s="36"/>
      <c r="B214" s="36" t="s">
        <v>15</v>
      </c>
      <c r="C214" s="16">
        <v>905</v>
      </c>
      <c r="D214" s="2" t="s">
        <v>14</v>
      </c>
      <c r="E214" s="2" t="s">
        <v>25</v>
      </c>
      <c r="F214" s="1" t="s">
        <v>188</v>
      </c>
      <c r="G214" s="3">
        <v>600</v>
      </c>
      <c r="H214" s="3"/>
      <c r="I214" s="10">
        <v>100</v>
      </c>
      <c r="J214" s="13"/>
      <c r="K214" s="63">
        <f>I214+J214</f>
        <v>100</v>
      </c>
      <c r="L214" s="59"/>
      <c r="M214" s="59"/>
      <c r="N214" s="59"/>
      <c r="O214" s="56">
        <f>K214+L214+M214+N214</f>
        <v>100</v>
      </c>
      <c r="P214" s="56"/>
      <c r="Q214" s="56"/>
      <c r="R214" s="56"/>
      <c r="S214" s="10">
        <f t="shared" ref="S214" si="228">O214+P214+Q214+R214</f>
        <v>100</v>
      </c>
    </row>
    <row r="215" spans="1:19" ht="31.5" x14ac:dyDescent="0.2">
      <c r="A215" s="36"/>
      <c r="B215" s="36" t="s">
        <v>318</v>
      </c>
      <c r="C215" s="16">
        <v>905</v>
      </c>
      <c r="D215" s="2" t="s">
        <v>14</v>
      </c>
      <c r="E215" s="2" t="s">
        <v>25</v>
      </c>
      <c r="F215" s="1" t="s">
        <v>317</v>
      </c>
      <c r="G215" s="3"/>
      <c r="H215" s="3"/>
      <c r="I215" s="15">
        <f t="shared" ref="I215:S216" si="229">I216</f>
        <v>5</v>
      </c>
      <c r="J215" s="12">
        <f t="shared" si="229"/>
        <v>0</v>
      </c>
      <c r="K215" s="62">
        <f t="shared" si="229"/>
        <v>5</v>
      </c>
      <c r="L215" s="62">
        <f t="shared" si="229"/>
        <v>0</v>
      </c>
      <c r="M215" s="62">
        <f t="shared" si="229"/>
        <v>0</v>
      </c>
      <c r="N215" s="62">
        <f t="shared" si="229"/>
        <v>0</v>
      </c>
      <c r="O215" s="62">
        <f t="shared" si="229"/>
        <v>5</v>
      </c>
      <c r="P215" s="62"/>
      <c r="Q215" s="62"/>
      <c r="R215" s="62"/>
      <c r="S215" s="15">
        <f t="shared" si="229"/>
        <v>5</v>
      </c>
    </row>
    <row r="216" spans="1:19" x14ac:dyDescent="0.2">
      <c r="A216" s="36"/>
      <c r="B216" s="36" t="s">
        <v>324</v>
      </c>
      <c r="C216" s="16">
        <v>905</v>
      </c>
      <c r="D216" s="2" t="s">
        <v>14</v>
      </c>
      <c r="E216" s="2" t="s">
        <v>25</v>
      </c>
      <c r="F216" s="1" t="s">
        <v>323</v>
      </c>
      <c r="G216" s="3"/>
      <c r="H216" s="3"/>
      <c r="I216" s="15">
        <f t="shared" si="229"/>
        <v>5</v>
      </c>
      <c r="J216" s="12">
        <f t="shared" si="229"/>
        <v>0</v>
      </c>
      <c r="K216" s="62">
        <f t="shared" si="229"/>
        <v>5</v>
      </c>
      <c r="L216" s="62">
        <f t="shared" si="229"/>
        <v>0</v>
      </c>
      <c r="M216" s="62">
        <f t="shared" si="229"/>
        <v>0</v>
      </c>
      <c r="N216" s="62">
        <f t="shared" si="229"/>
        <v>0</v>
      </c>
      <c r="O216" s="62">
        <f t="shared" si="229"/>
        <v>5</v>
      </c>
      <c r="P216" s="62"/>
      <c r="Q216" s="62"/>
      <c r="R216" s="62"/>
      <c r="S216" s="15">
        <f t="shared" si="229"/>
        <v>5</v>
      </c>
    </row>
    <row r="217" spans="1:19" ht="31.5" x14ac:dyDescent="0.2">
      <c r="A217" s="36"/>
      <c r="B217" s="36" t="s">
        <v>15</v>
      </c>
      <c r="C217" s="16">
        <v>905</v>
      </c>
      <c r="D217" s="2" t="s">
        <v>14</v>
      </c>
      <c r="E217" s="2" t="s">
        <v>25</v>
      </c>
      <c r="F217" s="1" t="s">
        <v>323</v>
      </c>
      <c r="G217" s="3">
        <v>600</v>
      </c>
      <c r="H217" s="3"/>
      <c r="I217" s="10">
        <v>5</v>
      </c>
      <c r="J217" s="13"/>
      <c r="K217" s="63">
        <f>I217+J217</f>
        <v>5</v>
      </c>
      <c r="L217" s="59"/>
      <c r="M217" s="59"/>
      <c r="N217" s="59"/>
      <c r="O217" s="56">
        <f>K217+L217+M217+N217</f>
        <v>5</v>
      </c>
      <c r="P217" s="56"/>
      <c r="Q217" s="56"/>
      <c r="R217" s="56"/>
      <c r="S217" s="10">
        <f t="shared" ref="S217" si="230">O217+P217+Q217+R217</f>
        <v>5</v>
      </c>
    </row>
    <row r="218" spans="1:19" ht="31.5" x14ac:dyDescent="0.2">
      <c r="A218" s="36"/>
      <c r="B218" s="36" t="s">
        <v>79</v>
      </c>
      <c r="C218" s="16">
        <v>905</v>
      </c>
      <c r="D218" s="2" t="s">
        <v>14</v>
      </c>
      <c r="E218" s="2" t="s">
        <v>25</v>
      </c>
      <c r="F218" s="1" t="s">
        <v>165</v>
      </c>
      <c r="G218" s="3"/>
      <c r="H218" s="3"/>
      <c r="I218" s="15">
        <f t="shared" ref="I218:S218" si="231">I219</f>
        <v>30</v>
      </c>
      <c r="J218" s="12">
        <f t="shared" si="231"/>
        <v>0</v>
      </c>
      <c r="K218" s="62">
        <f t="shared" si="231"/>
        <v>30</v>
      </c>
      <c r="L218" s="62">
        <f t="shared" si="231"/>
        <v>0</v>
      </c>
      <c r="M218" s="62">
        <f t="shared" si="231"/>
        <v>0</v>
      </c>
      <c r="N218" s="62">
        <f t="shared" si="231"/>
        <v>0</v>
      </c>
      <c r="O218" s="62">
        <f t="shared" si="231"/>
        <v>30</v>
      </c>
      <c r="P218" s="62"/>
      <c r="Q218" s="62"/>
      <c r="R218" s="62"/>
      <c r="S218" s="15">
        <f t="shared" si="231"/>
        <v>30</v>
      </c>
    </row>
    <row r="219" spans="1:19" x14ac:dyDescent="0.2">
      <c r="A219" s="36"/>
      <c r="B219" s="57" t="s">
        <v>445</v>
      </c>
      <c r="C219" s="16">
        <v>905</v>
      </c>
      <c r="D219" s="2" t="s">
        <v>14</v>
      </c>
      <c r="E219" s="2" t="s">
        <v>25</v>
      </c>
      <c r="F219" s="1" t="s">
        <v>444</v>
      </c>
      <c r="G219" s="3"/>
      <c r="H219" s="3"/>
      <c r="I219" s="15">
        <f t="shared" ref="I219:S219" si="232">I220</f>
        <v>30</v>
      </c>
      <c r="J219" s="12">
        <f t="shared" si="232"/>
        <v>0</v>
      </c>
      <c r="K219" s="62">
        <f t="shared" si="232"/>
        <v>30</v>
      </c>
      <c r="L219" s="62">
        <f t="shared" si="232"/>
        <v>0</v>
      </c>
      <c r="M219" s="62">
        <f t="shared" si="232"/>
        <v>0</v>
      </c>
      <c r="N219" s="62">
        <f t="shared" si="232"/>
        <v>0</v>
      </c>
      <c r="O219" s="62">
        <f t="shared" si="232"/>
        <v>30</v>
      </c>
      <c r="P219" s="62"/>
      <c r="Q219" s="62"/>
      <c r="R219" s="62"/>
      <c r="S219" s="15">
        <f t="shared" si="232"/>
        <v>30</v>
      </c>
    </row>
    <row r="220" spans="1:19" ht="31.5" x14ac:dyDescent="0.2">
      <c r="A220" s="36"/>
      <c r="B220" s="36" t="s">
        <v>15</v>
      </c>
      <c r="C220" s="16">
        <v>905</v>
      </c>
      <c r="D220" s="2" t="s">
        <v>14</v>
      </c>
      <c r="E220" s="2" t="s">
        <v>25</v>
      </c>
      <c r="F220" s="1" t="s">
        <v>444</v>
      </c>
      <c r="G220" s="3">
        <v>600</v>
      </c>
      <c r="H220" s="3"/>
      <c r="I220" s="10">
        <v>30</v>
      </c>
      <c r="J220" s="13"/>
      <c r="K220" s="63">
        <f t="shared" ref="K220:K228" si="233">I220+J220</f>
        <v>30</v>
      </c>
      <c r="L220" s="59"/>
      <c r="M220" s="59"/>
      <c r="N220" s="59"/>
      <c r="O220" s="56">
        <f>K220+L220+M220+N220</f>
        <v>30</v>
      </c>
      <c r="P220" s="56"/>
      <c r="Q220" s="56"/>
      <c r="R220" s="56"/>
      <c r="S220" s="10">
        <f t="shared" ref="S220" si="234">O220+P220+Q220+R220</f>
        <v>30</v>
      </c>
    </row>
    <row r="221" spans="1:19" x14ac:dyDescent="0.2">
      <c r="A221" s="36"/>
      <c r="B221" s="36" t="s">
        <v>338</v>
      </c>
      <c r="C221" s="16">
        <v>905</v>
      </c>
      <c r="D221" s="1" t="s">
        <v>14</v>
      </c>
      <c r="E221" s="2" t="s">
        <v>26</v>
      </c>
      <c r="F221" s="1"/>
      <c r="G221" s="3"/>
      <c r="H221" s="3"/>
      <c r="I221" s="15">
        <f>I223+I242+I245</f>
        <v>16531.900000000001</v>
      </c>
      <c r="J221" s="55">
        <f>J223+J242+J245</f>
        <v>1868.9</v>
      </c>
      <c r="K221" s="62">
        <f t="shared" si="233"/>
        <v>18400.800000000003</v>
      </c>
      <c r="L221" s="62">
        <f>L222+L242+L245</f>
        <v>0</v>
      </c>
      <c r="M221" s="62">
        <f>M222+M242+M245</f>
        <v>0</v>
      </c>
      <c r="N221" s="62">
        <f>N222+N242+N245</f>
        <v>0</v>
      </c>
      <c r="O221" s="62">
        <f>O222+O242+O245</f>
        <v>18400.8</v>
      </c>
      <c r="P221" s="62"/>
      <c r="Q221" s="62"/>
      <c r="R221" s="62"/>
      <c r="S221" s="15">
        <f t="shared" ref="S221" si="235">S222+S242+S245</f>
        <v>18400.8</v>
      </c>
    </row>
    <row r="222" spans="1:19" x14ac:dyDescent="0.2">
      <c r="A222" s="36"/>
      <c r="B222" s="44" t="s">
        <v>83</v>
      </c>
      <c r="C222" s="16">
        <v>905</v>
      </c>
      <c r="D222" s="1" t="s">
        <v>14</v>
      </c>
      <c r="E222" s="2" t="s">
        <v>26</v>
      </c>
      <c r="F222" s="1" t="s">
        <v>171</v>
      </c>
      <c r="G222" s="3"/>
      <c r="H222" s="3"/>
      <c r="I222" s="15">
        <f>I223</f>
        <v>16423.100000000002</v>
      </c>
      <c r="J222" s="12">
        <f>J223</f>
        <v>1868.9</v>
      </c>
      <c r="K222" s="62">
        <f t="shared" si="233"/>
        <v>18292.000000000004</v>
      </c>
      <c r="L222" s="62">
        <f>L223</f>
        <v>0</v>
      </c>
      <c r="M222" s="62">
        <f>M223</f>
        <v>0</v>
      </c>
      <c r="N222" s="62">
        <f>N223</f>
        <v>0</v>
      </c>
      <c r="O222" s="62">
        <f>O223</f>
        <v>18292</v>
      </c>
      <c r="P222" s="62"/>
      <c r="Q222" s="62"/>
      <c r="R222" s="62"/>
      <c r="S222" s="15">
        <f t="shared" ref="S222" si="236">S223</f>
        <v>18292</v>
      </c>
    </row>
    <row r="223" spans="1:19" x14ac:dyDescent="0.2">
      <c r="A223" s="36"/>
      <c r="B223" s="44" t="s">
        <v>86</v>
      </c>
      <c r="C223" s="16">
        <v>905</v>
      </c>
      <c r="D223" s="1" t="s">
        <v>14</v>
      </c>
      <c r="E223" s="2" t="s">
        <v>26</v>
      </c>
      <c r="F223" s="1" t="s">
        <v>190</v>
      </c>
      <c r="G223" s="3"/>
      <c r="H223" s="3"/>
      <c r="I223" s="15">
        <f>I224+I226+I233+I240</f>
        <v>16423.100000000002</v>
      </c>
      <c r="J223" s="12">
        <f>J224+J226+J233+J240</f>
        <v>1868.9</v>
      </c>
      <c r="K223" s="62">
        <f t="shared" si="233"/>
        <v>18292.000000000004</v>
      </c>
      <c r="L223" s="62">
        <f>L224+L226+L233+L240</f>
        <v>0</v>
      </c>
      <c r="M223" s="62">
        <f>M224+M226+M233+M240</f>
        <v>0</v>
      </c>
      <c r="N223" s="62">
        <f>N224+N226+N233+N240</f>
        <v>0</v>
      </c>
      <c r="O223" s="62">
        <f>O224+O226+O233+O240</f>
        <v>18292</v>
      </c>
      <c r="P223" s="62"/>
      <c r="Q223" s="62"/>
      <c r="R223" s="62"/>
      <c r="S223" s="15">
        <f t="shared" ref="S223" si="237">S224+S226+S233+S240</f>
        <v>18292</v>
      </c>
    </row>
    <row r="224" spans="1:19" ht="31.5" x14ac:dyDescent="0.2">
      <c r="A224" s="36"/>
      <c r="B224" s="44" t="s">
        <v>192</v>
      </c>
      <c r="C224" s="16">
        <v>905</v>
      </c>
      <c r="D224" s="1" t="s">
        <v>14</v>
      </c>
      <c r="E224" s="2" t="s">
        <v>26</v>
      </c>
      <c r="F224" s="1" t="s">
        <v>191</v>
      </c>
      <c r="G224" s="3"/>
      <c r="H224" s="3"/>
      <c r="I224" s="15">
        <f>I225</f>
        <v>52</v>
      </c>
      <c r="J224" s="12">
        <f>J225</f>
        <v>0</v>
      </c>
      <c r="K224" s="62">
        <f t="shared" si="233"/>
        <v>52</v>
      </c>
      <c r="L224" s="62">
        <f>L225</f>
        <v>0</v>
      </c>
      <c r="M224" s="62">
        <f>M225</f>
        <v>0</v>
      </c>
      <c r="N224" s="62">
        <f>N225</f>
        <v>0</v>
      </c>
      <c r="O224" s="62">
        <f>O225</f>
        <v>52</v>
      </c>
      <c r="P224" s="62"/>
      <c r="Q224" s="62"/>
      <c r="R224" s="62"/>
      <c r="S224" s="15">
        <f t="shared" ref="S224" si="238">S225</f>
        <v>52</v>
      </c>
    </row>
    <row r="225" spans="1:19" ht="31.5" x14ac:dyDescent="0.2">
      <c r="A225" s="36"/>
      <c r="B225" s="36" t="s">
        <v>15</v>
      </c>
      <c r="C225" s="16">
        <v>905</v>
      </c>
      <c r="D225" s="1" t="s">
        <v>14</v>
      </c>
      <c r="E225" s="2" t="s">
        <v>26</v>
      </c>
      <c r="F225" s="1" t="s">
        <v>191</v>
      </c>
      <c r="G225" s="3">
        <v>600</v>
      </c>
      <c r="H225" s="3"/>
      <c r="I225" s="10">
        <v>52</v>
      </c>
      <c r="J225" s="13"/>
      <c r="K225" s="62">
        <f t="shared" si="233"/>
        <v>52</v>
      </c>
      <c r="L225" s="59"/>
      <c r="M225" s="59"/>
      <c r="N225" s="59"/>
      <c r="O225" s="56">
        <f>K225+L225+M225+N225</f>
        <v>52</v>
      </c>
      <c r="P225" s="56"/>
      <c r="Q225" s="56"/>
      <c r="R225" s="56"/>
      <c r="S225" s="10">
        <f t="shared" ref="S225" si="239">O225+P225+Q225+R225</f>
        <v>52</v>
      </c>
    </row>
    <row r="226" spans="1:19" x14ac:dyDescent="0.2">
      <c r="A226" s="36"/>
      <c r="B226" s="36" t="s">
        <v>266</v>
      </c>
      <c r="C226" s="16">
        <v>905</v>
      </c>
      <c r="D226" s="1" t="s">
        <v>14</v>
      </c>
      <c r="E226" s="2" t="s">
        <v>26</v>
      </c>
      <c r="F226" s="1" t="s">
        <v>312</v>
      </c>
      <c r="G226" s="3"/>
      <c r="H226" s="3"/>
      <c r="I226" s="15">
        <f>I227+I229+I231</f>
        <v>12698.7</v>
      </c>
      <c r="J226" s="12">
        <f>J227+J229+J231</f>
        <v>1468.9</v>
      </c>
      <c r="K226" s="62">
        <f t="shared" si="233"/>
        <v>14167.6</v>
      </c>
      <c r="L226" s="62">
        <f>L227+L229+L231</f>
        <v>0</v>
      </c>
      <c r="M226" s="62">
        <f>M227+M229+M231</f>
        <v>0</v>
      </c>
      <c r="N226" s="62">
        <f>N227+N229+N231</f>
        <v>0</v>
      </c>
      <c r="O226" s="62">
        <f>O227+O229+O231</f>
        <v>14167.599999999999</v>
      </c>
      <c r="P226" s="62"/>
      <c r="Q226" s="62"/>
      <c r="R226" s="62"/>
      <c r="S226" s="15">
        <f t="shared" ref="S226" si="240">S227+S229+S231</f>
        <v>14167.599999999999</v>
      </c>
    </row>
    <row r="227" spans="1:19" ht="31.5" x14ac:dyDescent="0.2">
      <c r="A227" s="36"/>
      <c r="B227" s="44" t="s">
        <v>70</v>
      </c>
      <c r="C227" s="16">
        <v>905</v>
      </c>
      <c r="D227" s="1" t="s">
        <v>14</v>
      </c>
      <c r="E227" s="2" t="s">
        <v>26</v>
      </c>
      <c r="F227" s="1" t="s">
        <v>286</v>
      </c>
      <c r="G227" s="3"/>
      <c r="H227" s="3"/>
      <c r="I227" s="15">
        <f>I228</f>
        <v>6714.4</v>
      </c>
      <c r="J227" s="12">
        <f>J228</f>
        <v>0</v>
      </c>
      <c r="K227" s="62">
        <f t="shared" si="233"/>
        <v>6714.4</v>
      </c>
      <c r="L227" s="62">
        <f>L228</f>
        <v>-77</v>
      </c>
      <c r="M227" s="62">
        <f>M228</f>
        <v>0</v>
      </c>
      <c r="N227" s="62">
        <f>N228</f>
        <v>0</v>
      </c>
      <c r="O227" s="62">
        <f>O228</f>
        <v>6637.4</v>
      </c>
      <c r="P227" s="62"/>
      <c r="Q227" s="62"/>
      <c r="R227" s="62"/>
      <c r="S227" s="15">
        <f t="shared" ref="S227" si="241">S228</f>
        <v>6637.4</v>
      </c>
    </row>
    <row r="228" spans="1:19" ht="31.5" x14ac:dyDescent="0.2">
      <c r="A228" s="36"/>
      <c r="B228" s="36" t="s">
        <v>15</v>
      </c>
      <c r="C228" s="16">
        <v>905</v>
      </c>
      <c r="D228" s="1" t="s">
        <v>14</v>
      </c>
      <c r="E228" s="2" t="s">
        <v>26</v>
      </c>
      <c r="F228" s="1" t="s">
        <v>286</v>
      </c>
      <c r="G228" s="3">
        <v>600</v>
      </c>
      <c r="H228" s="3"/>
      <c r="I228" s="10">
        <f>12621.4-5907</f>
        <v>6714.4</v>
      </c>
      <c r="J228" s="13"/>
      <c r="K228" s="62">
        <f t="shared" si="233"/>
        <v>6714.4</v>
      </c>
      <c r="L228" s="59">
        <v>-77</v>
      </c>
      <c r="M228" s="59"/>
      <c r="N228" s="59"/>
      <c r="O228" s="56">
        <f>K228+L228+M228+N228</f>
        <v>6637.4</v>
      </c>
      <c r="P228" s="56"/>
      <c r="Q228" s="56"/>
      <c r="R228" s="56"/>
      <c r="S228" s="10">
        <f t="shared" ref="S228" si="242">O228+P228+Q228+R228</f>
        <v>6637.4</v>
      </c>
    </row>
    <row r="229" spans="1:19" ht="31.5" x14ac:dyDescent="0.2">
      <c r="A229" s="36"/>
      <c r="B229" s="36" t="s">
        <v>365</v>
      </c>
      <c r="C229" s="16">
        <v>905</v>
      </c>
      <c r="D229" s="1" t="s">
        <v>14</v>
      </c>
      <c r="E229" s="2" t="s">
        <v>26</v>
      </c>
      <c r="F229" s="1" t="s">
        <v>370</v>
      </c>
      <c r="G229" s="3"/>
      <c r="H229" s="3"/>
      <c r="I229" s="15">
        <f t="shared" ref="I229:S229" si="243">I230</f>
        <v>77.3</v>
      </c>
      <c r="J229" s="12">
        <f t="shared" si="243"/>
        <v>1468.9</v>
      </c>
      <c r="K229" s="62">
        <f t="shared" si="243"/>
        <v>1546.2</v>
      </c>
      <c r="L229" s="59">
        <f t="shared" si="243"/>
        <v>0</v>
      </c>
      <c r="M229" s="59">
        <f t="shared" si="243"/>
        <v>0</v>
      </c>
      <c r="N229" s="59">
        <f t="shared" si="243"/>
        <v>0</v>
      </c>
      <c r="O229" s="56">
        <f t="shared" si="243"/>
        <v>1546.2</v>
      </c>
      <c r="P229" s="56"/>
      <c r="Q229" s="56"/>
      <c r="R229" s="56"/>
      <c r="S229" s="10">
        <f t="shared" si="243"/>
        <v>1546.2</v>
      </c>
    </row>
    <row r="230" spans="1:19" ht="31.5" x14ac:dyDescent="0.2">
      <c r="A230" s="36"/>
      <c r="B230" s="36" t="s">
        <v>15</v>
      </c>
      <c r="C230" s="16">
        <v>905</v>
      </c>
      <c r="D230" s="1" t="s">
        <v>14</v>
      </c>
      <c r="E230" s="2" t="s">
        <v>26</v>
      </c>
      <c r="F230" s="1" t="s">
        <v>370</v>
      </c>
      <c r="G230" s="3">
        <v>600</v>
      </c>
      <c r="H230" s="3"/>
      <c r="I230" s="10">
        <v>77.3</v>
      </c>
      <c r="J230" s="13">
        <v>1468.9</v>
      </c>
      <c r="K230" s="63">
        <f t="shared" ref="K230:K239" si="244">I230+J230</f>
        <v>1546.2</v>
      </c>
      <c r="L230" s="59"/>
      <c r="M230" s="59"/>
      <c r="N230" s="59"/>
      <c r="O230" s="56">
        <f>K230+L230+M230+N230</f>
        <v>1546.2</v>
      </c>
      <c r="P230" s="56"/>
      <c r="Q230" s="56"/>
      <c r="R230" s="56"/>
      <c r="S230" s="10">
        <f t="shared" ref="S230" si="245">O230+P230+Q230+R230</f>
        <v>1546.2</v>
      </c>
    </row>
    <row r="231" spans="1:19" ht="31.5" x14ac:dyDescent="0.2">
      <c r="A231" s="36"/>
      <c r="B231" s="36" t="s">
        <v>391</v>
      </c>
      <c r="C231" s="16">
        <v>905</v>
      </c>
      <c r="D231" s="1" t="s">
        <v>14</v>
      </c>
      <c r="E231" s="2" t="s">
        <v>26</v>
      </c>
      <c r="F231" s="1" t="s">
        <v>390</v>
      </c>
      <c r="G231" s="3"/>
      <c r="H231" s="3"/>
      <c r="I231" s="10">
        <f>I232</f>
        <v>5907</v>
      </c>
      <c r="J231" s="13">
        <f>J232</f>
        <v>0</v>
      </c>
      <c r="K231" s="63">
        <f t="shared" si="244"/>
        <v>5907</v>
      </c>
      <c r="L231" s="59">
        <f>L232</f>
        <v>77</v>
      </c>
      <c r="M231" s="59">
        <f>M232</f>
        <v>0</v>
      </c>
      <c r="N231" s="59">
        <f>N232</f>
        <v>0</v>
      </c>
      <c r="O231" s="56">
        <f>O232</f>
        <v>5984</v>
      </c>
      <c r="P231" s="56"/>
      <c r="Q231" s="56"/>
      <c r="R231" s="56"/>
      <c r="S231" s="10">
        <f t="shared" ref="S231" si="246">S232</f>
        <v>5984</v>
      </c>
    </row>
    <row r="232" spans="1:19" ht="31.5" x14ac:dyDescent="0.2">
      <c r="A232" s="36"/>
      <c r="B232" s="36" t="s">
        <v>15</v>
      </c>
      <c r="C232" s="16">
        <v>905</v>
      </c>
      <c r="D232" s="1" t="s">
        <v>14</v>
      </c>
      <c r="E232" s="2" t="s">
        <v>26</v>
      </c>
      <c r="F232" s="1" t="s">
        <v>390</v>
      </c>
      <c r="G232" s="3">
        <v>600</v>
      </c>
      <c r="H232" s="3"/>
      <c r="I232" s="10">
        <v>5907</v>
      </c>
      <c r="J232" s="13"/>
      <c r="K232" s="63">
        <f t="shared" si="244"/>
        <v>5907</v>
      </c>
      <c r="L232" s="59">
        <v>77</v>
      </c>
      <c r="M232" s="59"/>
      <c r="N232" s="59"/>
      <c r="O232" s="56">
        <f>K232+L232+M232+N232</f>
        <v>5984</v>
      </c>
      <c r="P232" s="56"/>
      <c r="Q232" s="56"/>
      <c r="R232" s="56"/>
      <c r="S232" s="10">
        <f t="shared" ref="S232" si="247">O232+P232+Q232+R232</f>
        <v>5984</v>
      </c>
    </row>
    <row r="233" spans="1:19" x14ac:dyDescent="0.2">
      <c r="A233" s="36"/>
      <c r="B233" s="36" t="s">
        <v>134</v>
      </c>
      <c r="C233" s="16">
        <v>905</v>
      </c>
      <c r="D233" s="1" t="s">
        <v>14</v>
      </c>
      <c r="E233" s="2" t="s">
        <v>26</v>
      </c>
      <c r="F233" s="1" t="s">
        <v>296</v>
      </c>
      <c r="G233" s="3"/>
      <c r="H233" s="3"/>
      <c r="I233" s="15">
        <f>I234+I236+I238</f>
        <v>3672.4</v>
      </c>
      <c r="J233" s="12">
        <f>J234+J236+J238</f>
        <v>0</v>
      </c>
      <c r="K233" s="62">
        <f t="shared" si="244"/>
        <v>3672.4</v>
      </c>
      <c r="L233" s="59">
        <f>L234+L236+L238</f>
        <v>0</v>
      </c>
      <c r="M233" s="59">
        <f>M234+M236+M238</f>
        <v>0</v>
      </c>
      <c r="N233" s="59">
        <f>N234+N236+N238</f>
        <v>0</v>
      </c>
      <c r="O233" s="56">
        <f>O234+O236+O238</f>
        <v>3672.4</v>
      </c>
      <c r="P233" s="56"/>
      <c r="Q233" s="56"/>
      <c r="R233" s="56"/>
      <c r="S233" s="10">
        <f t="shared" ref="S233" si="248">S234+S236+S238</f>
        <v>3672.4</v>
      </c>
    </row>
    <row r="234" spans="1:19" x14ac:dyDescent="0.2">
      <c r="A234" s="36"/>
      <c r="B234" s="36" t="s">
        <v>240</v>
      </c>
      <c r="C234" s="16">
        <v>905</v>
      </c>
      <c r="D234" s="1" t="s">
        <v>14</v>
      </c>
      <c r="E234" s="2" t="s">
        <v>26</v>
      </c>
      <c r="F234" s="1" t="s">
        <v>297</v>
      </c>
      <c r="G234" s="3"/>
      <c r="H234" s="3"/>
      <c r="I234" s="15">
        <f>I235</f>
        <v>164.4</v>
      </c>
      <c r="J234" s="12">
        <f>J235</f>
        <v>0</v>
      </c>
      <c r="K234" s="62">
        <f t="shared" si="244"/>
        <v>164.4</v>
      </c>
      <c r="L234" s="59">
        <f>L235</f>
        <v>0</v>
      </c>
      <c r="M234" s="59">
        <f>M235</f>
        <v>0</v>
      </c>
      <c r="N234" s="59">
        <f>N235</f>
        <v>0</v>
      </c>
      <c r="O234" s="56">
        <f>O235</f>
        <v>164.4</v>
      </c>
      <c r="P234" s="56"/>
      <c r="Q234" s="56"/>
      <c r="R234" s="56"/>
      <c r="S234" s="10">
        <f t="shared" ref="S234" si="249">S235</f>
        <v>164.4</v>
      </c>
    </row>
    <row r="235" spans="1:19" ht="31.5" x14ac:dyDescent="0.2">
      <c r="A235" s="36"/>
      <c r="B235" s="36" t="s">
        <v>15</v>
      </c>
      <c r="C235" s="16">
        <v>905</v>
      </c>
      <c r="D235" s="1" t="s">
        <v>14</v>
      </c>
      <c r="E235" s="2" t="s">
        <v>26</v>
      </c>
      <c r="F235" s="1" t="s">
        <v>297</v>
      </c>
      <c r="G235" s="3">
        <v>600</v>
      </c>
      <c r="H235" s="3"/>
      <c r="I235" s="10">
        <v>164.4</v>
      </c>
      <c r="J235" s="13"/>
      <c r="K235" s="62">
        <f t="shared" si="244"/>
        <v>164.4</v>
      </c>
      <c r="L235" s="59"/>
      <c r="M235" s="59"/>
      <c r="N235" s="59"/>
      <c r="O235" s="56">
        <f>K235+L235+M235+N235</f>
        <v>164.4</v>
      </c>
      <c r="P235" s="56"/>
      <c r="Q235" s="56"/>
      <c r="R235" s="56"/>
      <c r="S235" s="10">
        <f t="shared" ref="S235" si="250">O235+P235+Q235+R235</f>
        <v>164.4</v>
      </c>
    </row>
    <row r="236" spans="1:19" x14ac:dyDescent="0.2">
      <c r="A236" s="36"/>
      <c r="B236" s="36" t="s">
        <v>354</v>
      </c>
      <c r="C236" s="16">
        <v>905</v>
      </c>
      <c r="D236" s="1" t="s">
        <v>14</v>
      </c>
      <c r="E236" s="2" t="s">
        <v>26</v>
      </c>
      <c r="F236" s="1" t="s">
        <v>298</v>
      </c>
      <c r="G236" s="3"/>
      <c r="H236" s="3"/>
      <c r="I236" s="15">
        <f>I237</f>
        <v>8</v>
      </c>
      <c r="J236" s="12">
        <f>J237</f>
        <v>0</v>
      </c>
      <c r="K236" s="62">
        <f t="shared" si="244"/>
        <v>8</v>
      </c>
      <c r="L236" s="59">
        <f>L237</f>
        <v>0</v>
      </c>
      <c r="M236" s="59">
        <f>M237</f>
        <v>0</v>
      </c>
      <c r="N236" s="59">
        <f>N237</f>
        <v>0</v>
      </c>
      <c r="O236" s="56">
        <f>O237</f>
        <v>8</v>
      </c>
      <c r="P236" s="56"/>
      <c r="Q236" s="56"/>
      <c r="R236" s="56"/>
      <c r="S236" s="10">
        <f t="shared" ref="S236" si="251">S237</f>
        <v>8</v>
      </c>
    </row>
    <row r="237" spans="1:19" ht="31.5" x14ac:dyDescent="0.2">
      <c r="A237" s="36"/>
      <c r="B237" s="36" t="s">
        <v>15</v>
      </c>
      <c r="C237" s="16">
        <v>905</v>
      </c>
      <c r="D237" s="1" t="s">
        <v>14</v>
      </c>
      <c r="E237" s="2" t="s">
        <v>26</v>
      </c>
      <c r="F237" s="1" t="s">
        <v>298</v>
      </c>
      <c r="G237" s="3">
        <v>600</v>
      </c>
      <c r="H237" s="3"/>
      <c r="I237" s="10">
        <v>8</v>
      </c>
      <c r="J237" s="13"/>
      <c r="K237" s="62">
        <f t="shared" si="244"/>
        <v>8</v>
      </c>
      <c r="L237" s="59"/>
      <c r="M237" s="59"/>
      <c r="N237" s="59"/>
      <c r="O237" s="56">
        <f>K237+L237+M237+N237</f>
        <v>8</v>
      </c>
      <c r="P237" s="56"/>
      <c r="Q237" s="56"/>
      <c r="R237" s="56"/>
      <c r="S237" s="10">
        <f t="shared" ref="S237" si="252">O237+P237+Q237+R237</f>
        <v>8</v>
      </c>
    </row>
    <row r="238" spans="1:19" ht="31.5" x14ac:dyDescent="0.2">
      <c r="A238" s="36"/>
      <c r="B238" s="36" t="s">
        <v>329</v>
      </c>
      <c r="C238" s="16">
        <v>905</v>
      </c>
      <c r="D238" s="1" t="s">
        <v>14</v>
      </c>
      <c r="E238" s="2" t="s">
        <v>26</v>
      </c>
      <c r="F238" s="1" t="s">
        <v>330</v>
      </c>
      <c r="G238" s="3"/>
      <c r="H238" s="3"/>
      <c r="I238" s="15">
        <f>I239</f>
        <v>3500</v>
      </c>
      <c r="J238" s="12">
        <f>J239</f>
        <v>0</v>
      </c>
      <c r="K238" s="62">
        <f t="shared" si="244"/>
        <v>3500</v>
      </c>
      <c r="L238" s="62">
        <f>L239</f>
        <v>0</v>
      </c>
      <c r="M238" s="62">
        <f>M239</f>
        <v>0</v>
      </c>
      <c r="N238" s="62">
        <f>N239</f>
        <v>0</v>
      </c>
      <c r="O238" s="62">
        <f>O239</f>
        <v>3500</v>
      </c>
      <c r="P238" s="62"/>
      <c r="Q238" s="62"/>
      <c r="R238" s="62"/>
      <c r="S238" s="15">
        <f t="shared" ref="S238" si="253">S239</f>
        <v>3500</v>
      </c>
    </row>
    <row r="239" spans="1:19" ht="31.5" x14ac:dyDescent="0.2">
      <c r="A239" s="36"/>
      <c r="B239" s="36" t="s">
        <v>15</v>
      </c>
      <c r="C239" s="16">
        <v>905</v>
      </c>
      <c r="D239" s="1" t="s">
        <v>14</v>
      </c>
      <c r="E239" s="2" t="s">
        <v>26</v>
      </c>
      <c r="F239" s="1" t="s">
        <v>330</v>
      </c>
      <c r="G239" s="3">
        <v>600</v>
      </c>
      <c r="H239" s="3"/>
      <c r="I239" s="10">
        <v>3500</v>
      </c>
      <c r="J239" s="13"/>
      <c r="K239" s="62">
        <f t="shared" si="244"/>
        <v>3500</v>
      </c>
      <c r="L239" s="59"/>
      <c r="M239" s="59"/>
      <c r="N239" s="59"/>
      <c r="O239" s="56">
        <f>K239+L239+M239+N239</f>
        <v>3500</v>
      </c>
      <c r="P239" s="56"/>
      <c r="Q239" s="56"/>
      <c r="R239" s="56"/>
      <c r="S239" s="10">
        <f t="shared" ref="S239" si="254">O239+P239+Q239+R239</f>
        <v>3500</v>
      </c>
    </row>
    <row r="240" spans="1:19" x14ac:dyDescent="0.2">
      <c r="A240" s="36"/>
      <c r="B240" s="36" t="s">
        <v>130</v>
      </c>
      <c r="C240" s="16">
        <v>905</v>
      </c>
      <c r="D240" s="2" t="s">
        <v>14</v>
      </c>
      <c r="E240" s="2" t="s">
        <v>26</v>
      </c>
      <c r="F240" s="1" t="s">
        <v>299</v>
      </c>
      <c r="G240" s="3"/>
      <c r="H240" s="3"/>
      <c r="I240" s="15">
        <f t="shared" ref="I240:S240" si="255">I241</f>
        <v>0</v>
      </c>
      <c r="J240" s="12">
        <f t="shared" si="255"/>
        <v>400</v>
      </c>
      <c r="K240" s="62">
        <f t="shared" si="255"/>
        <v>400</v>
      </c>
      <c r="L240" s="59">
        <f t="shared" si="255"/>
        <v>0</v>
      </c>
      <c r="M240" s="59">
        <f t="shared" si="255"/>
        <v>0</v>
      </c>
      <c r="N240" s="59">
        <f t="shared" si="255"/>
        <v>0</v>
      </c>
      <c r="O240" s="56">
        <f t="shared" si="255"/>
        <v>400</v>
      </c>
      <c r="P240" s="56"/>
      <c r="Q240" s="56"/>
      <c r="R240" s="56"/>
      <c r="S240" s="10">
        <f t="shared" si="255"/>
        <v>400</v>
      </c>
    </row>
    <row r="241" spans="1:19" ht="31.5" x14ac:dyDescent="0.2">
      <c r="A241" s="36"/>
      <c r="B241" s="36" t="s">
        <v>15</v>
      </c>
      <c r="C241" s="16">
        <v>905</v>
      </c>
      <c r="D241" s="2" t="s">
        <v>14</v>
      </c>
      <c r="E241" s="2" t="s">
        <v>26</v>
      </c>
      <c r="F241" s="1" t="s">
        <v>299</v>
      </c>
      <c r="G241" s="3">
        <v>600</v>
      </c>
      <c r="H241" s="3"/>
      <c r="I241" s="10"/>
      <c r="J241" s="13">
        <v>400</v>
      </c>
      <c r="K241" s="63">
        <f>I241+J241</f>
        <v>400</v>
      </c>
      <c r="L241" s="59"/>
      <c r="M241" s="59"/>
      <c r="N241" s="59"/>
      <c r="O241" s="56">
        <f>K241+L241+M241+N241</f>
        <v>400</v>
      </c>
      <c r="P241" s="56"/>
      <c r="Q241" s="56"/>
      <c r="R241" s="56"/>
      <c r="S241" s="10">
        <f t="shared" ref="S241" si="256">O241+P241+Q241+R241</f>
        <v>400</v>
      </c>
    </row>
    <row r="242" spans="1:19" ht="31.5" x14ac:dyDescent="0.2">
      <c r="A242" s="36"/>
      <c r="B242" s="44" t="s">
        <v>67</v>
      </c>
      <c r="C242" s="16">
        <v>905</v>
      </c>
      <c r="D242" s="2" t="s">
        <v>14</v>
      </c>
      <c r="E242" s="2" t="s">
        <v>26</v>
      </c>
      <c r="F242" s="1" t="s">
        <v>151</v>
      </c>
      <c r="G242" s="3" t="s">
        <v>0</v>
      </c>
      <c r="H242" s="3"/>
      <c r="I242" s="15">
        <f t="shared" ref="I242:K243" si="257">I243</f>
        <v>100.7</v>
      </c>
      <c r="J242" s="12">
        <f t="shared" si="257"/>
        <v>0</v>
      </c>
      <c r="K242" s="62">
        <f t="shared" si="257"/>
        <v>100.7</v>
      </c>
      <c r="L242" s="59">
        <f t="shared" ref="L242:S243" si="258">L243</f>
        <v>0</v>
      </c>
      <c r="M242" s="59">
        <f t="shared" si="258"/>
        <v>0</v>
      </c>
      <c r="N242" s="59">
        <f t="shared" si="258"/>
        <v>0</v>
      </c>
      <c r="O242" s="56">
        <f t="shared" si="258"/>
        <v>100.7</v>
      </c>
      <c r="P242" s="56"/>
      <c r="Q242" s="56"/>
      <c r="R242" s="56"/>
      <c r="S242" s="10">
        <f t="shared" si="258"/>
        <v>100.7</v>
      </c>
    </row>
    <row r="243" spans="1:19" x14ac:dyDescent="0.2">
      <c r="A243" s="36"/>
      <c r="B243" s="36" t="s">
        <v>153</v>
      </c>
      <c r="C243" s="16">
        <v>905</v>
      </c>
      <c r="D243" s="2" t="s">
        <v>14</v>
      </c>
      <c r="E243" s="2" t="s">
        <v>26</v>
      </c>
      <c r="F243" s="1" t="s">
        <v>152</v>
      </c>
      <c r="G243" s="3" t="s">
        <v>0</v>
      </c>
      <c r="H243" s="3"/>
      <c r="I243" s="15">
        <f t="shared" si="257"/>
        <v>100.7</v>
      </c>
      <c r="J243" s="12">
        <f t="shared" si="257"/>
        <v>0</v>
      </c>
      <c r="K243" s="62">
        <f t="shared" si="257"/>
        <v>100.7</v>
      </c>
      <c r="L243" s="59">
        <f t="shared" si="258"/>
        <v>0</v>
      </c>
      <c r="M243" s="59">
        <f t="shared" si="258"/>
        <v>0</v>
      </c>
      <c r="N243" s="59">
        <f t="shared" si="258"/>
        <v>0</v>
      </c>
      <c r="O243" s="56">
        <f t="shared" si="258"/>
        <v>100.7</v>
      </c>
      <c r="P243" s="56"/>
      <c r="Q243" s="56"/>
      <c r="R243" s="56"/>
      <c r="S243" s="10">
        <f t="shared" si="258"/>
        <v>100.7</v>
      </c>
    </row>
    <row r="244" spans="1:19" ht="31.5" x14ac:dyDescent="0.2">
      <c r="A244" s="36"/>
      <c r="B244" s="36" t="s">
        <v>15</v>
      </c>
      <c r="C244" s="16">
        <v>905</v>
      </c>
      <c r="D244" s="2" t="s">
        <v>14</v>
      </c>
      <c r="E244" s="2" t="s">
        <v>26</v>
      </c>
      <c r="F244" s="1" t="s">
        <v>152</v>
      </c>
      <c r="G244" s="3" t="s">
        <v>16</v>
      </c>
      <c r="H244" s="3"/>
      <c r="I244" s="10">
        <v>100.7</v>
      </c>
      <c r="J244" s="13"/>
      <c r="K244" s="63">
        <f>I244+J244</f>
        <v>100.7</v>
      </c>
      <c r="L244" s="59"/>
      <c r="M244" s="59"/>
      <c r="N244" s="59"/>
      <c r="O244" s="56">
        <f>K244+L244+M244+N244</f>
        <v>100.7</v>
      </c>
      <c r="P244" s="56"/>
      <c r="Q244" s="56"/>
      <c r="R244" s="56"/>
      <c r="S244" s="10">
        <f t="shared" ref="S244" si="259">O244+P244+Q244+R244</f>
        <v>100.7</v>
      </c>
    </row>
    <row r="245" spans="1:19" x14ac:dyDescent="0.2">
      <c r="A245" s="36"/>
      <c r="B245" s="36" t="s">
        <v>137</v>
      </c>
      <c r="C245" s="16">
        <v>905</v>
      </c>
      <c r="D245" s="2" t="s">
        <v>14</v>
      </c>
      <c r="E245" s="2" t="s">
        <v>26</v>
      </c>
      <c r="F245" s="1" t="s">
        <v>149</v>
      </c>
      <c r="G245" s="3"/>
      <c r="H245" s="3"/>
      <c r="I245" s="10">
        <f>I246</f>
        <v>8.1</v>
      </c>
      <c r="J245" s="56">
        <f>J246</f>
        <v>0</v>
      </c>
      <c r="K245" s="63">
        <f>I245+J245</f>
        <v>8.1</v>
      </c>
      <c r="L245" s="59">
        <f>L246</f>
        <v>0</v>
      </c>
      <c r="M245" s="59">
        <f t="shared" ref="M245:S246" si="260">M246</f>
        <v>0</v>
      </c>
      <c r="N245" s="59">
        <f t="shared" si="260"/>
        <v>0</v>
      </c>
      <c r="O245" s="56">
        <f t="shared" si="260"/>
        <v>8.1</v>
      </c>
      <c r="P245" s="56"/>
      <c r="Q245" s="56"/>
      <c r="R245" s="56"/>
      <c r="S245" s="10">
        <f t="shared" si="260"/>
        <v>8.1</v>
      </c>
    </row>
    <row r="246" spans="1:19" ht="31.5" x14ac:dyDescent="0.2">
      <c r="A246" s="36"/>
      <c r="B246" s="36" t="s">
        <v>189</v>
      </c>
      <c r="C246" s="16">
        <v>905</v>
      </c>
      <c r="D246" s="2" t="s">
        <v>14</v>
      </c>
      <c r="E246" s="2" t="s">
        <v>26</v>
      </c>
      <c r="F246" s="1" t="s">
        <v>150</v>
      </c>
      <c r="G246" s="3"/>
      <c r="H246" s="3"/>
      <c r="I246" s="10">
        <f>I247</f>
        <v>8.1</v>
      </c>
      <c r="J246" s="56">
        <f>J247</f>
        <v>0</v>
      </c>
      <c r="K246" s="63">
        <f>I246+J246</f>
        <v>8.1</v>
      </c>
      <c r="L246" s="59">
        <f>L247</f>
        <v>0</v>
      </c>
      <c r="M246" s="59">
        <f t="shared" si="260"/>
        <v>0</v>
      </c>
      <c r="N246" s="59">
        <f t="shared" si="260"/>
        <v>0</v>
      </c>
      <c r="O246" s="56">
        <f t="shared" si="260"/>
        <v>8.1</v>
      </c>
      <c r="P246" s="56"/>
      <c r="Q246" s="56"/>
      <c r="R246" s="56"/>
      <c r="S246" s="10">
        <f t="shared" si="260"/>
        <v>8.1</v>
      </c>
    </row>
    <row r="247" spans="1:19" x14ac:dyDescent="0.2">
      <c r="A247" s="36" t="s">
        <v>0</v>
      </c>
      <c r="B247" s="36" t="s">
        <v>11</v>
      </c>
      <c r="C247" s="16">
        <v>905</v>
      </c>
      <c r="D247" s="2" t="s">
        <v>14</v>
      </c>
      <c r="E247" s="2" t="s">
        <v>26</v>
      </c>
      <c r="F247" s="1" t="s">
        <v>150</v>
      </c>
      <c r="G247" s="3">
        <v>600</v>
      </c>
      <c r="H247" s="3"/>
      <c r="I247" s="10">
        <v>8.1</v>
      </c>
      <c r="J247" s="13"/>
      <c r="K247" s="63">
        <f>I247+J247</f>
        <v>8.1</v>
      </c>
      <c r="L247" s="59"/>
      <c r="M247" s="59"/>
      <c r="N247" s="59"/>
      <c r="O247" s="56">
        <f>K247+L247+M247+N247</f>
        <v>8.1</v>
      </c>
      <c r="P247" s="56"/>
      <c r="Q247" s="56"/>
      <c r="R247" s="56"/>
      <c r="S247" s="10">
        <f t="shared" ref="S247" si="261">O247+P247+Q247+R247</f>
        <v>8.1</v>
      </c>
    </row>
    <row r="248" spans="1:19" x14ac:dyDescent="0.2">
      <c r="A248" s="36" t="s">
        <v>0</v>
      </c>
      <c r="B248" s="36" t="s">
        <v>42</v>
      </c>
      <c r="C248" s="16">
        <v>905</v>
      </c>
      <c r="D248" s="2" t="s">
        <v>14</v>
      </c>
      <c r="E248" s="2" t="s">
        <v>14</v>
      </c>
      <c r="F248" s="1"/>
      <c r="G248" s="3"/>
      <c r="H248" s="3"/>
      <c r="I248" s="15">
        <f t="shared" ref="I248:K249" si="262">I249</f>
        <v>218</v>
      </c>
      <c r="J248" s="12">
        <f t="shared" si="262"/>
        <v>1001.9</v>
      </c>
      <c r="K248" s="62">
        <f t="shared" si="262"/>
        <v>1219.9000000000001</v>
      </c>
      <c r="L248" s="59">
        <f>L249</f>
        <v>0</v>
      </c>
      <c r="M248" s="59">
        <f t="shared" ref="M248:S249" si="263">M249</f>
        <v>0</v>
      </c>
      <c r="N248" s="59">
        <f t="shared" si="263"/>
        <v>0</v>
      </c>
      <c r="O248" s="56">
        <f t="shared" si="263"/>
        <v>1219.9000000000001</v>
      </c>
      <c r="P248" s="56"/>
      <c r="Q248" s="56"/>
      <c r="R248" s="56"/>
      <c r="S248" s="10">
        <f t="shared" si="263"/>
        <v>1219.9000000000001</v>
      </c>
    </row>
    <row r="249" spans="1:19" x14ac:dyDescent="0.2">
      <c r="A249" s="36"/>
      <c r="B249" s="44" t="s">
        <v>83</v>
      </c>
      <c r="C249" s="16">
        <v>905</v>
      </c>
      <c r="D249" s="1" t="s">
        <v>14</v>
      </c>
      <c r="E249" s="2" t="s">
        <v>14</v>
      </c>
      <c r="F249" s="1" t="s">
        <v>171</v>
      </c>
      <c r="G249" s="3" t="s">
        <v>0</v>
      </c>
      <c r="H249" s="3"/>
      <c r="I249" s="15">
        <f t="shared" si="262"/>
        <v>218</v>
      </c>
      <c r="J249" s="12">
        <f t="shared" si="262"/>
        <v>1001.9</v>
      </c>
      <c r="K249" s="62">
        <f t="shared" si="262"/>
        <v>1219.9000000000001</v>
      </c>
      <c r="L249" s="59">
        <f>L250</f>
        <v>0</v>
      </c>
      <c r="M249" s="59">
        <f t="shared" si="263"/>
        <v>0</v>
      </c>
      <c r="N249" s="59">
        <f t="shared" si="263"/>
        <v>0</v>
      </c>
      <c r="O249" s="56">
        <f t="shared" si="263"/>
        <v>1219.9000000000001</v>
      </c>
      <c r="P249" s="56"/>
      <c r="Q249" s="56"/>
      <c r="R249" s="56"/>
      <c r="S249" s="10">
        <f t="shared" si="263"/>
        <v>1219.9000000000001</v>
      </c>
    </row>
    <row r="250" spans="1:19" x14ac:dyDescent="0.2">
      <c r="A250" s="36"/>
      <c r="B250" s="36" t="s">
        <v>85</v>
      </c>
      <c r="C250" s="16">
        <v>905</v>
      </c>
      <c r="D250" s="1" t="s">
        <v>14</v>
      </c>
      <c r="E250" s="2" t="s">
        <v>14</v>
      </c>
      <c r="F250" s="1" t="s">
        <v>182</v>
      </c>
      <c r="G250" s="3" t="s">
        <v>0</v>
      </c>
      <c r="H250" s="3"/>
      <c r="I250" s="15">
        <f t="shared" ref="I250:O250" si="264">I251+I253</f>
        <v>218</v>
      </c>
      <c r="J250" s="12">
        <f t="shared" si="264"/>
        <v>1001.9</v>
      </c>
      <c r="K250" s="62">
        <f t="shared" si="264"/>
        <v>1219.9000000000001</v>
      </c>
      <c r="L250" s="59">
        <f t="shared" si="264"/>
        <v>0</v>
      </c>
      <c r="M250" s="59">
        <f t="shared" si="264"/>
        <v>0</v>
      </c>
      <c r="N250" s="59">
        <f t="shared" si="264"/>
        <v>0</v>
      </c>
      <c r="O250" s="56">
        <f t="shared" si="264"/>
        <v>1219.9000000000001</v>
      </c>
      <c r="P250" s="56"/>
      <c r="Q250" s="56"/>
      <c r="R250" s="56"/>
      <c r="S250" s="10">
        <f t="shared" ref="S250" si="265">S251+S253</f>
        <v>1219.9000000000001</v>
      </c>
    </row>
    <row r="251" spans="1:19" ht="31.5" x14ac:dyDescent="0.2">
      <c r="A251" s="36"/>
      <c r="B251" s="36" t="s">
        <v>355</v>
      </c>
      <c r="C251" s="16">
        <v>905</v>
      </c>
      <c r="D251" s="1" t="s">
        <v>14</v>
      </c>
      <c r="E251" s="2" t="s">
        <v>14</v>
      </c>
      <c r="F251" s="1" t="s">
        <v>280</v>
      </c>
      <c r="G251" s="3" t="s">
        <v>0</v>
      </c>
      <c r="H251" s="3"/>
      <c r="I251" s="15">
        <f t="shared" ref="I251:S251" si="266">I252</f>
        <v>218</v>
      </c>
      <c r="J251" s="12">
        <f t="shared" si="266"/>
        <v>0</v>
      </c>
      <c r="K251" s="62">
        <f t="shared" si="266"/>
        <v>218</v>
      </c>
      <c r="L251" s="59">
        <f t="shared" si="266"/>
        <v>0</v>
      </c>
      <c r="M251" s="59">
        <f t="shared" si="266"/>
        <v>0</v>
      </c>
      <c r="N251" s="59">
        <f t="shared" si="266"/>
        <v>0</v>
      </c>
      <c r="O251" s="56">
        <f t="shared" si="266"/>
        <v>218</v>
      </c>
      <c r="P251" s="56"/>
      <c r="Q251" s="56"/>
      <c r="R251" s="56"/>
      <c r="S251" s="10">
        <f t="shared" si="266"/>
        <v>218</v>
      </c>
    </row>
    <row r="252" spans="1:19" ht="31.5" x14ac:dyDescent="0.2">
      <c r="A252" s="36"/>
      <c r="B252" s="36" t="s">
        <v>15</v>
      </c>
      <c r="C252" s="16">
        <v>905</v>
      </c>
      <c r="D252" s="1" t="s">
        <v>14</v>
      </c>
      <c r="E252" s="2" t="s">
        <v>14</v>
      </c>
      <c r="F252" s="1" t="s">
        <v>280</v>
      </c>
      <c r="G252" s="3">
        <v>600</v>
      </c>
      <c r="H252" s="3"/>
      <c r="I252" s="10">
        <v>218</v>
      </c>
      <c r="J252" s="13"/>
      <c r="K252" s="63">
        <f>I252+J252</f>
        <v>218</v>
      </c>
      <c r="L252" s="59"/>
      <c r="M252" s="59"/>
      <c r="N252" s="59"/>
      <c r="O252" s="56">
        <f>K252+L252+M252+N252</f>
        <v>218</v>
      </c>
      <c r="P252" s="56"/>
      <c r="Q252" s="56"/>
      <c r="R252" s="56"/>
      <c r="S252" s="10">
        <f t="shared" ref="S252" si="267">O252+P252+Q252+R252</f>
        <v>218</v>
      </c>
    </row>
    <row r="253" spans="1:19" ht="31.5" x14ac:dyDescent="0.2">
      <c r="A253" s="37"/>
      <c r="B253" s="36" t="str">
        <f>'[1]2018'!B304</f>
        <v>Обеспечение отдыха и оздоровления детей в оздоровительных лагерях с дневным пребыванием детей на базе образовательных организаций</v>
      </c>
      <c r="C253" s="16">
        <f>'[1]2018'!C304</f>
        <v>905</v>
      </c>
      <c r="D253" s="1" t="str">
        <f>'[1]2018'!D304</f>
        <v>07</v>
      </c>
      <c r="E253" s="2" t="str">
        <f>'[1]2018'!E304</f>
        <v>07</v>
      </c>
      <c r="F253" s="1" t="str">
        <f>'[1]2018'!F304</f>
        <v>62 2 03 60110</v>
      </c>
      <c r="G253" s="3"/>
      <c r="H253" s="3"/>
      <c r="I253" s="15">
        <f t="shared" ref="I253:S253" si="268">I254</f>
        <v>0</v>
      </c>
      <c r="J253" s="12">
        <f t="shared" si="268"/>
        <v>1001.9</v>
      </c>
      <c r="K253" s="62">
        <f t="shared" si="268"/>
        <v>1001.9</v>
      </c>
      <c r="L253" s="59">
        <f t="shared" si="268"/>
        <v>0</v>
      </c>
      <c r="M253" s="59">
        <f t="shared" si="268"/>
        <v>0</v>
      </c>
      <c r="N253" s="59">
        <f t="shared" si="268"/>
        <v>0</v>
      </c>
      <c r="O253" s="56">
        <f t="shared" si="268"/>
        <v>1001.9</v>
      </c>
      <c r="P253" s="56"/>
      <c r="Q253" s="56"/>
      <c r="R253" s="56"/>
      <c r="S253" s="10">
        <f t="shared" si="268"/>
        <v>1001.9</v>
      </c>
    </row>
    <row r="254" spans="1:19" ht="31.5" x14ac:dyDescent="0.2">
      <c r="A254" s="36"/>
      <c r="B254" s="36" t="str">
        <f>'[1]2018'!B305</f>
        <v>Предоставление субсидий бюджетным, автономным учреждениям и иным некоммерческим организациям</v>
      </c>
      <c r="C254" s="16">
        <f>'[1]2018'!C305</f>
        <v>905</v>
      </c>
      <c r="D254" s="1" t="str">
        <f>'[1]2018'!D305</f>
        <v>07</v>
      </c>
      <c r="E254" s="2" t="str">
        <f>'[1]2018'!E305</f>
        <v>07</v>
      </c>
      <c r="F254" s="1" t="str">
        <f>'[1]2018'!F305</f>
        <v>62 2 03 60110</v>
      </c>
      <c r="G254" s="3">
        <f>'[1]2018'!G305</f>
        <v>600</v>
      </c>
      <c r="H254" s="3"/>
      <c r="I254" s="10"/>
      <c r="J254" s="13">
        <v>1001.9</v>
      </c>
      <c r="K254" s="63">
        <f>I254+J254</f>
        <v>1001.9</v>
      </c>
      <c r="L254" s="59"/>
      <c r="M254" s="59"/>
      <c r="N254" s="59"/>
      <c r="O254" s="56">
        <f>K254+L254+M254+N254</f>
        <v>1001.9</v>
      </c>
      <c r="P254" s="56"/>
      <c r="Q254" s="56"/>
      <c r="R254" s="56"/>
      <c r="S254" s="10">
        <f t="shared" ref="S254" si="269">O254+P254+Q254+R254</f>
        <v>1001.9</v>
      </c>
    </row>
    <row r="255" spans="1:19" x14ac:dyDescent="0.2">
      <c r="A255" s="36"/>
      <c r="B255" s="36" t="s">
        <v>43</v>
      </c>
      <c r="C255" s="16">
        <v>905</v>
      </c>
      <c r="D255" s="2" t="s">
        <v>14</v>
      </c>
      <c r="E255" s="2" t="s">
        <v>19</v>
      </c>
      <c r="F255" s="1"/>
      <c r="G255" s="3"/>
      <c r="H255" s="3"/>
      <c r="I255" s="15" t="e">
        <f t="shared" ref="I255:O255" si="270">I256+I259</f>
        <v>#REF!</v>
      </c>
      <c r="J255" s="12" t="e">
        <f t="shared" si="270"/>
        <v>#REF!</v>
      </c>
      <c r="K255" s="62">
        <f t="shared" si="270"/>
        <v>15474</v>
      </c>
      <c r="L255" s="59">
        <f t="shared" si="270"/>
        <v>754.8</v>
      </c>
      <c r="M255" s="59">
        <f t="shared" si="270"/>
        <v>0</v>
      </c>
      <c r="N255" s="59">
        <f t="shared" si="270"/>
        <v>0</v>
      </c>
      <c r="O255" s="56">
        <f t="shared" si="270"/>
        <v>16228.800000000003</v>
      </c>
      <c r="P255" s="56"/>
      <c r="Q255" s="56"/>
      <c r="R255" s="56"/>
      <c r="S255" s="10">
        <f t="shared" ref="S255" si="271">S256+S259</f>
        <v>16228.800000000003</v>
      </c>
    </row>
    <row r="256" spans="1:19" x14ac:dyDescent="0.2">
      <c r="A256" s="36" t="s">
        <v>0</v>
      </c>
      <c r="B256" s="36" t="s">
        <v>31</v>
      </c>
      <c r="C256" s="16">
        <v>905</v>
      </c>
      <c r="D256" s="2" t="s">
        <v>14</v>
      </c>
      <c r="E256" s="2" t="s">
        <v>19</v>
      </c>
      <c r="F256" s="1" t="s">
        <v>140</v>
      </c>
      <c r="G256" s="3"/>
      <c r="H256" s="3"/>
      <c r="I256" s="15" t="e">
        <f>I257+#REF!</f>
        <v>#REF!</v>
      </c>
      <c r="J256" s="12" t="e">
        <f>J257+#REF!</f>
        <v>#REF!</v>
      </c>
      <c r="K256" s="62">
        <f>K257</f>
        <v>566.6</v>
      </c>
      <c r="L256" s="59">
        <f>L257</f>
        <v>0</v>
      </c>
      <c r="M256" s="59">
        <f t="shared" ref="M256:S257" si="272">M257</f>
        <v>0</v>
      </c>
      <c r="N256" s="59">
        <f t="shared" si="272"/>
        <v>0</v>
      </c>
      <c r="O256" s="56">
        <f t="shared" si="272"/>
        <v>566.6</v>
      </c>
      <c r="P256" s="56"/>
      <c r="Q256" s="56"/>
      <c r="R256" s="56"/>
      <c r="S256" s="10">
        <f t="shared" si="272"/>
        <v>566.6</v>
      </c>
    </row>
    <row r="257" spans="1:19" ht="31.5" x14ac:dyDescent="0.2">
      <c r="A257" s="36"/>
      <c r="B257" s="36" t="s">
        <v>88</v>
      </c>
      <c r="C257" s="16">
        <v>905</v>
      </c>
      <c r="D257" s="1" t="s">
        <v>14</v>
      </c>
      <c r="E257" s="1" t="s">
        <v>19</v>
      </c>
      <c r="F257" s="1" t="s">
        <v>233</v>
      </c>
      <c r="G257" s="3"/>
      <c r="H257" s="3"/>
      <c r="I257" s="15">
        <f>I258</f>
        <v>0</v>
      </c>
      <c r="J257" s="12">
        <f>J258</f>
        <v>566.6</v>
      </c>
      <c r="K257" s="62">
        <f>K258</f>
        <v>566.6</v>
      </c>
      <c r="L257" s="59">
        <f>L258</f>
        <v>0</v>
      </c>
      <c r="M257" s="59">
        <f t="shared" si="272"/>
        <v>0</v>
      </c>
      <c r="N257" s="59">
        <f t="shared" si="272"/>
        <v>0</v>
      </c>
      <c r="O257" s="56">
        <f t="shared" si="272"/>
        <v>566.6</v>
      </c>
      <c r="P257" s="56"/>
      <c r="Q257" s="56"/>
      <c r="R257" s="56"/>
      <c r="S257" s="10">
        <f t="shared" si="272"/>
        <v>566.6</v>
      </c>
    </row>
    <row r="258" spans="1:19" ht="47.25" x14ac:dyDescent="0.2">
      <c r="A258" s="38"/>
      <c r="B258" s="36" t="s">
        <v>21</v>
      </c>
      <c r="C258" s="16">
        <v>905</v>
      </c>
      <c r="D258" s="1" t="s">
        <v>14</v>
      </c>
      <c r="E258" s="1" t="s">
        <v>19</v>
      </c>
      <c r="F258" s="1" t="s">
        <v>233</v>
      </c>
      <c r="G258" s="3" t="s">
        <v>22</v>
      </c>
      <c r="H258" s="3"/>
      <c r="I258" s="10"/>
      <c r="J258" s="13">
        <v>566.6</v>
      </c>
      <c r="K258" s="63">
        <f>I258+J258</f>
        <v>566.6</v>
      </c>
      <c r="L258" s="59"/>
      <c r="M258" s="59"/>
      <c r="N258" s="59"/>
      <c r="O258" s="56">
        <f>K258+L258+M258+N258</f>
        <v>566.6</v>
      </c>
      <c r="P258" s="56"/>
      <c r="Q258" s="56"/>
      <c r="R258" s="56"/>
      <c r="S258" s="10">
        <f t="shared" ref="S258" si="273">O258+P258+Q258+R258</f>
        <v>566.6</v>
      </c>
    </row>
    <row r="259" spans="1:19" x14ac:dyDescent="0.2">
      <c r="A259" s="36"/>
      <c r="B259" s="44" t="s">
        <v>83</v>
      </c>
      <c r="C259" s="16">
        <v>905</v>
      </c>
      <c r="D259" s="1" t="s">
        <v>14</v>
      </c>
      <c r="E259" s="2" t="s">
        <v>19</v>
      </c>
      <c r="F259" s="1" t="s">
        <v>171</v>
      </c>
      <c r="G259" s="3"/>
      <c r="H259" s="3"/>
      <c r="I259" s="15">
        <f t="shared" ref="I259:S259" si="274">I260</f>
        <v>14907.4</v>
      </c>
      <c r="J259" s="12">
        <f t="shared" si="274"/>
        <v>0</v>
      </c>
      <c r="K259" s="62">
        <f t="shared" si="274"/>
        <v>14907.4</v>
      </c>
      <c r="L259" s="62">
        <f t="shared" si="274"/>
        <v>754.8</v>
      </c>
      <c r="M259" s="62">
        <f t="shared" si="274"/>
        <v>0</v>
      </c>
      <c r="N259" s="62">
        <f t="shared" si="274"/>
        <v>0</v>
      </c>
      <c r="O259" s="62">
        <f t="shared" si="274"/>
        <v>15662.200000000003</v>
      </c>
      <c r="P259" s="62"/>
      <c r="Q259" s="62"/>
      <c r="R259" s="62"/>
      <c r="S259" s="15">
        <f t="shared" si="274"/>
        <v>15662.200000000003</v>
      </c>
    </row>
    <row r="260" spans="1:19" ht="31.5" x14ac:dyDescent="0.2">
      <c r="A260" s="36" t="s">
        <v>0</v>
      </c>
      <c r="B260" s="36" t="s">
        <v>87</v>
      </c>
      <c r="C260" s="16">
        <v>905</v>
      </c>
      <c r="D260" s="1" t="s">
        <v>14</v>
      </c>
      <c r="E260" s="1" t="s">
        <v>19</v>
      </c>
      <c r="F260" s="1" t="s">
        <v>193</v>
      </c>
      <c r="G260" s="3" t="s">
        <v>0</v>
      </c>
      <c r="H260" s="3"/>
      <c r="I260" s="15">
        <f t="shared" ref="I260:O260" si="275">I261+I266+I271</f>
        <v>14907.4</v>
      </c>
      <c r="J260" s="12">
        <f t="shared" si="275"/>
        <v>0</v>
      </c>
      <c r="K260" s="62">
        <f t="shared" si="275"/>
        <v>14907.4</v>
      </c>
      <c r="L260" s="62">
        <f t="shared" si="275"/>
        <v>754.8</v>
      </c>
      <c r="M260" s="62">
        <f t="shared" si="275"/>
        <v>0</v>
      </c>
      <c r="N260" s="62">
        <f t="shared" si="275"/>
        <v>0</v>
      </c>
      <c r="O260" s="62">
        <f t="shared" si="275"/>
        <v>15662.200000000003</v>
      </c>
      <c r="P260" s="62"/>
      <c r="Q260" s="62"/>
      <c r="R260" s="62"/>
      <c r="S260" s="15">
        <f t="shared" ref="S260" si="276">S261+S266+S271</f>
        <v>15662.200000000003</v>
      </c>
    </row>
    <row r="261" spans="1:19" x14ac:dyDescent="0.2">
      <c r="A261" s="36" t="s">
        <v>0</v>
      </c>
      <c r="B261" s="36" t="s">
        <v>287</v>
      </c>
      <c r="C261" s="16">
        <v>905</v>
      </c>
      <c r="D261" s="1" t="s">
        <v>14</v>
      </c>
      <c r="E261" s="1" t="s">
        <v>19</v>
      </c>
      <c r="F261" s="1" t="s">
        <v>290</v>
      </c>
      <c r="G261" s="3"/>
      <c r="H261" s="3"/>
      <c r="I261" s="15">
        <f t="shared" ref="I261:S261" si="277">I262</f>
        <v>4281.5999999999995</v>
      </c>
      <c r="J261" s="12">
        <f t="shared" si="277"/>
        <v>0</v>
      </c>
      <c r="K261" s="62">
        <f t="shared" si="277"/>
        <v>4281.5999999999995</v>
      </c>
      <c r="L261" s="62">
        <f t="shared" si="277"/>
        <v>990.67</v>
      </c>
      <c r="M261" s="62">
        <f t="shared" si="277"/>
        <v>0</v>
      </c>
      <c r="N261" s="62">
        <f t="shared" si="277"/>
        <v>0</v>
      </c>
      <c r="O261" s="62">
        <f t="shared" si="277"/>
        <v>5272.2699999999995</v>
      </c>
      <c r="P261" s="62"/>
      <c r="Q261" s="62"/>
      <c r="R261" s="62"/>
      <c r="S261" s="15">
        <f t="shared" si="277"/>
        <v>5272.2699999999995</v>
      </c>
    </row>
    <row r="262" spans="1:19" x14ac:dyDescent="0.2">
      <c r="A262" s="36" t="s">
        <v>0</v>
      </c>
      <c r="B262" s="36" t="s">
        <v>75</v>
      </c>
      <c r="C262" s="16">
        <v>905</v>
      </c>
      <c r="D262" s="1" t="s">
        <v>14</v>
      </c>
      <c r="E262" s="1" t="s">
        <v>19</v>
      </c>
      <c r="F262" s="1" t="s">
        <v>194</v>
      </c>
      <c r="G262" s="3" t="s">
        <v>0</v>
      </c>
      <c r="H262" s="3"/>
      <c r="I262" s="15">
        <f t="shared" ref="I262:O262" si="278">I263+I264+I265</f>
        <v>4281.5999999999995</v>
      </c>
      <c r="J262" s="12">
        <f t="shared" si="278"/>
        <v>0</v>
      </c>
      <c r="K262" s="62">
        <f t="shared" si="278"/>
        <v>4281.5999999999995</v>
      </c>
      <c r="L262" s="62">
        <f t="shared" si="278"/>
        <v>990.67</v>
      </c>
      <c r="M262" s="62">
        <f t="shared" si="278"/>
        <v>0</v>
      </c>
      <c r="N262" s="62">
        <f t="shared" si="278"/>
        <v>0</v>
      </c>
      <c r="O262" s="62">
        <f t="shared" si="278"/>
        <v>5272.2699999999995</v>
      </c>
      <c r="P262" s="62"/>
      <c r="Q262" s="62"/>
      <c r="R262" s="62"/>
      <c r="S262" s="15">
        <f t="shared" ref="S262" si="279">S263+S264+S265</f>
        <v>5272.2699999999995</v>
      </c>
    </row>
    <row r="263" spans="1:19" ht="47.25" x14ac:dyDescent="0.2">
      <c r="A263" s="36" t="s">
        <v>0</v>
      </c>
      <c r="B263" s="36" t="s">
        <v>21</v>
      </c>
      <c r="C263" s="16">
        <v>905</v>
      </c>
      <c r="D263" s="1" t="s">
        <v>14</v>
      </c>
      <c r="E263" s="1" t="s">
        <v>19</v>
      </c>
      <c r="F263" s="1" t="s">
        <v>194</v>
      </c>
      <c r="G263" s="3" t="s">
        <v>22</v>
      </c>
      <c r="H263" s="3"/>
      <c r="I263" s="10">
        <v>3744.4</v>
      </c>
      <c r="J263" s="13"/>
      <c r="K263" s="63">
        <f>I263+J263</f>
        <v>3744.4</v>
      </c>
      <c r="L263" s="59">
        <v>754.8</v>
      </c>
      <c r="M263" s="59"/>
      <c r="N263" s="59"/>
      <c r="O263" s="56">
        <f>K263+L263+M263+N263</f>
        <v>4499.2</v>
      </c>
      <c r="P263" s="56"/>
      <c r="Q263" s="56"/>
      <c r="R263" s="56"/>
      <c r="S263" s="10">
        <f t="shared" ref="S263" si="280">O263+P263+Q263+R263</f>
        <v>4499.2</v>
      </c>
    </row>
    <row r="264" spans="1:19" x14ac:dyDescent="0.2">
      <c r="A264" s="36"/>
      <c r="B264" s="36" t="s">
        <v>176</v>
      </c>
      <c r="C264" s="16">
        <v>905</v>
      </c>
      <c r="D264" s="1" t="s">
        <v>14</v>
      </c>
      <c r="E264" s="1" t="s">
        <v>19</v>
      </c>
      <c r="F264" s="1" t="s">
        <v>194</v>
      </c>
      <c r="G264" s="3" t="s">
        <v>12</v>
      </c>
      <c r="H264" s="3"/>
      <c r="I264" s="10">
        <v>512.29999999999995</v>
      </c>
      <c r="J264" s="13"/>
      <c r="K264" s="63">
        <f>I264+J264</f>
        <v>512.29999999999995</v>
      </c>
      <c r="L264" s="59">
        <v>235.87</v>
      </c>
      <c r="M264" s="59"/>
      <c r="N264" s="59"/>
      <c r="O264" s="56">
        <f>K264+L264+M264+N264</f>
        <v>748.17</v>
      </c>
      <c r="P264" s="56"/>
      <c r="Q264" s="56"/>
      <c r="R264" s="56"/>
      <c r="S264" s="10">
        <f t="shared" ref="S264" si="281">O264+P264+Q264+R264</f>
        <v>748.17</v>
      </c>
    </row>
    <row r="265" spans="1:19" x14ac:dyDescent="0.2">
      <c r="A265" s="36"/>
      <c r="B265" s="36" t="s">
        <v>23</v>
      </c>
      <c r="C265" s="16">
        <v>905</v>
      </c>
      <c r="D265" s="1" t="s">
        <v>14</v>
      </c>
      <c r="E265" s="1" t="s">
        <v>19</v>
      </c>
      <c r="F265" s="1" t="s">
        <v>194</v>
      </c>
      <c r="G265" s="3" t="s">
        <v>24</v>
      </c>
      <c r="H265" s="3"/>
      <c r="I265" s="10">
        <v>24.9</v>
      </c>
      <c r="J265" s="13"/>
      <c r="K265" s="63">
        <f>I265+J265</f>
        <v>24.9</v>
      </c>
      <c r="L265" s="59"/>
      <c r="M265" s="59"/>
      <c r="N265" s="59"/>
      <c r="O265" s="56">
        <f>K265+L265+M265+N265</f>
        <v>24.9</v>
      </c>
      <c r="P265" s="56"/>
      <c r="Q265" s="56"/>
      <c r="R265" s="56"/>
      <c r="S265" s="10">
        <f t="shared" ref="S265" si="282">O265+P265+Q265+R265</f>
        <v>24.9</v>
      </c>
    </row>
    <row r="266" spans="1:19" ht="31.5" x14ac:dyDescent="0.2">
      <c r="A266" s="36"/>
      <c r="B266" s="36" t="s">
        <v>291</v>
      </c>
      <c r="C266" s="16">
        <v>905</v>
      </c>
      <c r="D266" s="2" t="s">
        <v>14</v>
      </c>
      <c r="E266" s="2" t="s">
        <v>19</v>
      </c>
      <c r="F266" s="1" t="s">
        <v>292</v>
      </c>
      <c r="G266" s="3"/>
      <c r="H266" s="3"/>
      <c r="I266" s="15">
        <f t="shared" ref="I266:S266" si="283">I267</f>
        <v>9296.7000000000007</v>
      </c>
      <c r="J266" s="12">
        <f t="shared" si="283"/>
        <v>0</v>
      </c>
      <c r="K266" s="62">
        <f t="shared" si="283"/>
        <v>9296.7000000000007</v>
      </c>
      <c r="L266" s="62">
        <f t="shared" si="283"/>
        <v>-235.87</v>
      </c>
      <c r="M266" s="62">
        <f t="shared" si="283"/>
        <v>0</v>
      </c>
      <c r="N266" s="62">
        <f t="shared" si="283"/>
        <v>0</v>
      </c>
      <c r="O266" s="62">
        <f t="shared" si="283"/>
        <v>9060.8300000000017</v>
      </c>
      <c r="P266" s="62"/>
      <c r="Q266" s="62"/>
      <c r="R266" s="62"/>
      <c r="S266" s="15">
        <f t="shared" si="283"/>
        <v>9060.8300000000017</v>
      </c>
    </row>
    <row r="267" spans="1:19" x14ac:dyDescent="0.2">
      <c r="A267" s="36"/>
      <c r="B267" s="36" t="s">
        <v>294</v>
      </c>
      <c r="C267" s="16">
        <v>905</v>
      </c>
      <c r="D267" s="2" t="s">
        <v>14</v>
      </c>
      <c r="E267" s="2" t="s">
        <v>19</v>
      </c>
      <c r="F267" s="1" t="s">
        <v>195</v>
      </c>
      <c r="G267" s="3"/>
      <c r="H267" s="3"/>
      <c r="I267" s="15">
        <f t="shared" ref="I267:O267" si="284">I268+I269+I270</f>
        <v>9296.7000000000007</v>
      </c>
      <c r="J267" s="12">
        <f t="shared" si="284"/>
        <v>0</v>
      </c>
      <c r="K267" s="62">
        <f t="shared" si="284"/>
        <v>9296.7000000000007</v>
      </c>
      <c r="L267" s="62">
        <f t="shared" si="284"/>
        <v>-235.87</v>
      </c>
      <c r="M267" s="62">
        <f t="shared" si="284"/>
        <v>0</v>
      </c>
      <c r="N267" s="62">
        <f t="shared" si="284"/>
        <v>0</v>
      </c>
      <c r="O267" s="62">
        <f t="shared" si="284"/>
        <v>9060.8300000000017</v>
      </c>
      <c r="P267" s="62"/>
      <c r="Q267" s="62"/>
      <c r="R267" s="62"/>
      <c r="S267" s="15">
        <f t="shared" ref="S267" si="285">S268+S269+S270</f>
        <v>9060.8300000000017</v>
      </c>
    </row>
    <row r="268" spans="1:19" ht="47.25" x14ac:dyDescent="0.2">
      <c r="A268" s="36"/>
      <c r="B268" s="36" t="s">
        <v>21</v>
      </c>
      <c r="C268" s="16">
        <v>905</v>
      </c>
      <c r="D268" s="2" t="s">
        <v>14</v>
      </c>
      <c r="E268" s="2" t="s">
        <v>19</v>
      </c>
      <c r="F268" s="1" t="s">
        <v>195</v>
      </c>
      <c r="G268" s="3">
        <v>100</v>
      </c>
      <c r="H268" s="3"/>
      <c r="I268" s="10">
        <v>8474.7000000000007</v>
      </c>
      <c r="J268" s="13"/>
      <c r="K268" s="63">
        <f>I268+J268</f>
        <v>8474.7000000000007</v>
      </c>
      <c r="L268" s="59"/>
      <c r="M268" s="59"/>
      <c r="N268" s="59"/>
      <c r="O268" s="56">
        <f>K268+L268+M268+N268</f>
        <v>8474.7000000000007</v>
      </c>
      <c r="P268" s="56"/>
      <c r="Q268" s="56"/>
      <c r="R268" s="56"/>
      <c r="S268" s="10">
        <f t="shared" ref="S268" si="286">O268+P268+Q268+R268</f>
        <v>8474.7000000000007</v>
      </c>
    </row>
    <row r="269" spans="1:19" x14ac:dyDescent="0.2">
      <c r="A269" s="36"/>
      <c r="B269" s="36" t="s">
        <v>176</v>
      </c>
      <c r="C269" s="16">
        <v>905</v>
      </c>
      <c r="D269" s="2" t="s">
        <v>14</v>
      </c>
      <c r="E269" s="2" t="s">
        <v>19</v>
      </c>
      <c r="F269" s="1" t="s">
        <v>195</v>
      </c>
      <c r="G269" s="3">
        <v>200</v>
      </c>
      <c r="H269" s="3"/>
      <c r="I269" s="10">
        <v>814.4</v>
      </c>
      <c r="J269" s="13"/>
      <c r="K269" s="63">
        <f>I269+J269</f>
        <v>814.4</v>
      </c>
      <c r="L269" s="59">
        <v>-235.87</v>
      </c>
      <c r="M269" s="59"/>
      <c r="N269" s="59"/>
      <c r="O269" s="56">
        <f>K269+L269+M269+N269</f>
        <v>578.53</v>
      </c>
      <c r="P269" s="56"/>
      <c r="Q269" s="56"/>
      <c r="R269" s="56"/>
      <c r="S269" s="10">
        <f t="shared" ref="S269" si="287">O269+P269+Q269+R269</f>
        <v>578.53</v>
      </c>
    </row>
    <row r="270" spans="1:19" x14ac:dyDescent="0.2">
      <c r="A270" s="36"/>
      <c r="B270" s="36" t="s">
        <v>23</v>
      </c>
      <c r="C270" s="16">
        <v>905</v>
      </c>
      <c r="D270" s="2" t="s">
        <v>14</v>
      </c>
      <c r="E270" s="2" t="s">
        <v>19</v>
      </c>
      <c r="F270" s="1" t="s">
        <v>195</v>
      </c>
      <c r="G270" s="3">
        <v>800</v>
      </c>
      <c r="H270" s="3"/>
      <c r="I270" s="10">
        <v>7.6</v>
      </c>
      <c r="J270" s="13"/>
      <c r="K270" s="63">
        <f>I270+J270</f>
        <v>7.6</v>
      </c>
      <c r="L270" s="59"/>
      <c r="M270" s="59"/>
      <c r="N270" s="59"/>
      <c r="O270" s="56">
        <f>K270+L270+M270+N270</f>
        <v>7.6</v>
      </c>
      <c r="P270" s="56"/>
      <c r="Q270" s="56"/>
      <c r="R270" s="56"/>
      <c r="S270" s="10">
        <f t="shared" ref="S270" si="288">O270+P270+Q270+R270</f>
        <v>7.6</v>
      </c>
    </row>
    <row r="271" spans="1:19" ht="31.5" x14ac:dyDescent="0.2">
      <c r="A271" s="36"/>
      <c r="B271" s="36" t="s">
        <v>293</v>
      </c>
      <c r="C271" s="16">
        <v>905</v>
      </c>
      <c r="D271" s="2" t="s">
        <v>14</v>
      </c>
      <c r="E271" s="2" t="s">
        <v>19</v>
      </c>
      <c r="F271" s="1" t="s">
        <v>295</v>
      </c>
      <c r="G271" s="3"/>
      <c r="H271" s="3"/>
      <c r="I271" s="15">
        <f t="shared" ref="I271:S271" si="289">I272</f>
        <v>1329.1000000000001</v>
      </c>
      <c r="J271" s="12">
        <f t="shared" si="289"/>
        <v>0</v>
      </c>
      <c r="K271" s="62">
        <f t="shared" si="289"/>
        <v>1329.1000000000001</v>
      </c>
      <c r="L271" s="62">
        <f t="shared" si="289"/>
        <v>0</v>
      </c>
      <c r="M271" s="62">
        <f t="shared" si="289"/>
        <v>0</v>
      </c>
      <c r="N271" s="62">
        <f t="shared" si="289"/>
        <v>0</v>
      </c>
      <c r="O271" s="62">
        <f t="shared" si="289"/>
        <v>1329.1000000000001</v>
      </c>
      <c r="P271" s="62"/>
      <c r="Q271" s="62"/>
      <c r="R271" s="62"/>
      <c r="S271" s="15">
        <f t="shared" si="289"/>
        <v>1329.1000000000001</v>
      </c>
    </row>
    <row r="272" spans="1:19" x14ac:dyDescent="0.2">
      <c r="A272" s="36"/>
      <c r="B272" s="36" t="s">
        <v>294</v>
      </c>
      <c r="C272" s="16">
        <v>905</v>
      </c>
      <c r="D272" s="2" t="s">
        <v>14</v>
      </c>
      <c r="E272" s="2" t="s">
        <v>19</v>
      </c>
      <c r="F272" s="1" t="s">
        <v>196</v>
      </c>
      <c r="G272" s="3"/>
      <c r="H272" s="3"/>
      <c r="I272" s="15">
        <f t="shared" ref="I272:O272" si="290">I273+I274+I275</f>
        <v>1329.1000000000001</v>
      </c>
      <c r="J272" s="12">
        <f t="shared" si="290"/>
        <v>0</v>
      </c>
      <c r="K272" s="62">
        <f t="shared" si="290"/>
        <v>1329.1000000000001</v>
      </c>
      <c r="L272" s="62">
        <f t="shared" si="290"/>
        <v>0</v>
      </c>
      <c r="M272" s="62">
        <f t="shared" si="290"/>
        <v>0</v>
      </c>
      <c r="N272" s="62">
        <f t="shared" si="290"/>
        <v>0</v>
      </c>
      <c r="O272" s="62">
        <f t="shared" si="290"/>
        <v>1329.1000000000001</v>
      </c>
      <c r="P272" s="62"/>
      <c r="Q272" s="62"/>
      <c r="R272" s="62"/>
      <c r="S272" s="15">
        <f t="shared" ref="S272" si="291">S273+S274+S275</f>
        <v>1329.1000000000001</v>
      </c>
    </row>
    <row r="273" spans="1:19" ht="47.25" x14ac:dyDescent="0.2">
      <c r="A273" s="36"/>
      <c r="B273" s="36" t="s">
        <v>21</v>
      </c>
      <c r="C273" s="16">
        <v>905</v>
      </c>
      <c r="D273" s="2" t="s">
        <v>14</v>
      </c>
      <c r="E273" s="2" t="s">
        <v>19</v>
      </c>
      <c r="F273" s="1" t="s">
        <v>196</v>
      </c>
      <c r="G273" s="3">
        <v>100</v>
      </c>
      <c r="H273" s="3"/>
      <c r="I273" s="10">
        <v>1242.5</v>
      </c>
      <c r="J273" s="13"/>
      <c r="K273" s="63">
        <f>I273+J273</f>
        <v>1242.5</v>
      </c>
      <c r="L273" s="59"/>
      <c r="M273" s="59"/>
      <c r="N273" s="59"/>
      <c r="O273" s="56">
        <f>K273+L273+M273+N273</f>
        <v>1242.5</v>
      </c>
      <c r="P273" s="56"/>
      <c r="Q273" s="56"/>
      <c r="R273" s="56"/>
      <c r="S273" s="10">
        <f t="shared" ref="S273" si="292">O273+P273+Q273+R273</f>
        <v>1242.5</v>
      </c>
    </row>
    <row r="274" spans="1:19" x14ac:dyDescent="0.2">
      <c r="A274" s="36" t="s">
        <v>0</v>
      </c>
      <c r="B274" s="36" t="s">
        <v>176</v>
      </c>
      <c r="C274" s="16">
        <v>905</v>
      </c>
      <c r="D274" s="2" t="s">
        <v>14</v>
      </c>
      <c r="E274" s="2" t="s">
        <v>19</v>
      </c>
      <c r="F274" s="1" t="s">
        <v>196</v>
      </c>
      <c r="G274" s="3">
        <v>200</v>
      </c>
      <c r="H274" s="3"/>
      <c r="I274" s="10">
        <v>85.2</v>
      </c>
      <c r="J274" s="13"/>
      <c r="K274" s="63">
        <f>I274+J274</f>
        <v>85.2</v>
      </c>
      <c r="L274" s="59"/>
      <c r="M274" s="59"/>
      <c r="N274" s="59"/>
      <c r="O274" s="56">
        <f>K274+L274+M274+N274</f>
        <v>85.2</v>
      </c>
      <c r="P274" s="56"/>
      <c r="Q274" s="56"/>
      <c r="R274" s="56"/>
      <c r="S274" s="10">
        <f t="shared" ref="S274" si="293">O274+P274+Q274+R274</f>
        <v>85.2</v>
      </c>
    </row>
    <row r="275" spans="1:19" x14ac:dyDescent="0.2">
      <c r="A275" s="36" t="s">
        <v>0</v>
      </c>
      <c r="B275" s="36" t="s">
        <v>23</v>
      </c>
      <c r="C275" s="16">
        <v>905</v>
      </c>
      <c r="D275" s="2" t="s">
        <v>14</v>
      </c>
      <c r="E275" s="2" t="s">
        <v>19</v>
      </c>
      <c r="F275" s="1" t="s">
        <v>196</v>
      </c>
      <c r="G275" s="3">
        <v>800</v>
      </c>
      <c r="H275" s="3"/>
      <c r="I275" s="10">
        <v>1.4</v>
      </c>
      <c r="J275" s="13"/>
      <c r="K275" s="63">
        <f>I275+J275</f>
        <v>1.4</v>
      </c>
      <c r="L275" s="59"/>
      <c r="M275" s="59"/>
      <c r="N275" s="59"/>
      <c r="O275" s="56">
        <f>K275+L275+M275+N275</f>
        <v>1.4</v>
      </c>
      <c r="P275" s="56"/>
      <c r="Q275" s="56"/>
      <c r="R275" s="56"/>
      <c r="S275" s="10">
        <f t="shared" ref="S275" si="294">O275+P275+Q275+R275</f>
        <v>1.4</v>
      </c>
    </row>
    <row r="276" spans="1:19" x14ac:dyDescent="0.2">
      <c r="A276" s="36"/>
      <c r="B276" s="36" t="s">
        <v>32</v>
      </c>
      <c r="C276" s="16">
        <v>905</v>
      </c>
      <c r="D276" s="1" t="s">
        <v>10</v>
      </c>
      <c r="E276" s="1" t="s">
        <v>0</v>
      </c>
      <c r="F276" s="1" t="s">
        <v>0</v>
      </c>
      <c r="G276" s="3" t="s">
        <v>0</v>
      </c>
      <c r="H276" s="3"/>
      <c r="I276" s="15">
        <f t="shared" ref="I276:S276" si="295">I277</f>
        <v>0</v>
      </c>
      <c r="J276" s="12">
        <f t="shared" si="295"/>
        <v>13917.7</v>
      </c>
      <c r="K276" s="62">
        <f t="shared" si="295"/>
        <v>13917.7</v>
      </c>
      <c r="L276" s="59">
        <f t="shared" si="295"/>
        <v>0</v>
      </c>
      <c r="M276" s="59">
        <f t="shared" si="295"/>
        <v>0</v>
      </c>
      <c r="N276" s="59">
        <f t="shared" si="295"/>
        <v>0</v>
      </c>
      <c r="O276" s="56">
        <f t="shared" si="295"/>
        <v>13917.7</v>
      </c>
      <c r="P276" s="56"/>
      <c r="Q276" s="56"/>
      <c r="R276" s="56"/>
      <c r="S276" s="10">
        <f t="shared" si="295"/>
        <v>13917.7</v>
      </c>
    </row>
    <row r="277" spans="1:19" x14ac:dyDescent="0.2">
      <c r="A277" s="36"/>
      <c r="B277" s="36" t="s">
        <v>44</v>
      </c>
      <c r="C277" s="16">
        <v>905</v>
      </c>
      <c r="D277" s="1" t="s">
        <v>10</v>
      </c>
      <c r="E277" s="1" t="s">
        <v>9</v>
      </c>
      <c r="F277" s="1" t="s">
        <v>0</v>
      </c>
      <c r="G277" s="3" t="s">
        <v>0</v>
      </c>
      <c r="H277" s="3"/>
      <c r="I277" s="15">
        <f t="shared" ref="I277:O277" si="296">I278+I283+I285+I287+I289</f>
        <v>0</v>
      </c>
      <c r="J277" s="12">
        <f t="shared" si="296"/>
        <v>13917.7</v>
      </c>
      <c r="K277" s="62">
        <f t="shared" si="296"/>
        <v>13917.7</v>
      </c>
      <c r="L277" s="59">
        <f t="shared" si="296"/>
        <v>0</v>
      </c>
      <c r="M277" s="59">
        <f t="shared" si="296"/>
        <v>0</v>
      </c>
      <c r="N277" s="59">
        <f t="shared" si="296"/>
        <v>0</v>
      </c>
      <c r="O277" s="56">
        <f t="shared" si="296"/>
        <v>13917.7</v>
      </c>
      <c r="P277" s="56"/>
      <c r="Q277" s="56"/>
      <c r="R277" s="56"/>
      <c r="S277" s="10">
        <f t="shared" ref="S277" si="297">S278+S283+S285+S287+S289</f>
        <v>13917.7</v>
      </c>
    </row>
    <row r="278" spans="1:19" x14ac:dyDescent="0.2">
      <c r="A278" s="36"/>
      <c r="B278" s="36" t="s">
        <v>127</v>
      </c>
      <c r="C278" s="16">
        <v>905</v>
      </c>
      <c r="D278" s="1">
        <v>10</v>
      </c>
      <c r="E278" s="1" t="s">
        <v>9</v>
      </c>
      <c r="F278" s="1" t="s">
        <v>171</v>
      </c>
      <c r="G278" s="3"/>
      <c r="H278" s="3"/>
      <c r="I278" s="15">
        <f t="shared" ref="I278:S280" si="298">I279</f>
        <v>0</v>
      </c>
      <c r="J278" s="12">
        <f t="shared" si="298"/>
        <v>517.20000000000005</v>
      </c>
      <c r="K278" s="62">
        <f t="shared" si="298"/>
        <v>517.20000000000005</v>
      </c>
      <c r="L278" s="59">
        <f t="shared" si="298"/>
        <v>0</v>
      </c>
      <c r="M278" s="59">
        <f t="shared" si="298"/>
        <v>0</v>
      </c>
      <c r="N278" s="59">
        <f t="shared" si="298"/>
        <v>0</v>
      </c>
      <c r="O278" s="56">
        <f t="shared" si="298"/>
        <v>517.20000000000005</v>
      </c>
      <c r="P278" s="56"/>
      <c r="Q278" s="56"/>
      <c r="R278" s="56"/>
      <c r="S278" s="10">
        <f t="shared" si="298"/>
        <v>517.20000000000005</v>
      </c>
    </row>
    <row r="279" spans="1:19" x14ac:dyDescent="0.2">
      <c r="A279" s="36"/>
      <c r="B279" s="36" t="s">
        <v>128</v>
      </c>
      <c r="C279" s="16">
        <v>905</v>
      </c>
      <c r="D279" s="1">
        <v>10</v>
      </c>
      <c r="E279" s="1" t="s">
        <v>9</v>
      </c>
      <c r="F279" s="1" t="s">
        <v>172</v>
      </c>
      <c r="G279" s="3"/>
      <c r="H279" s="3"/>
      <c r="I279" s="15">
        <f t="shared" si="298"/>
        <v>0</v>
      </c>
      <c r="J279" s="12">
        <f t="shared" si="298"/>
        <v>517.20000000000005</v>
      </c>
      <c r="K279" s="62">
        <f t="shared" si="298"/>
        <v>517.20000000000005</v>
      </c>
      <c r="L279" s="59">
        <f t="shared" si="298"/>
        <v>0</v>
      </c>
      <c r="M279" s="59">
        <f t="shared" si="298"/>
        <v>0</v>
      </c>
      <c r="N279" s="59">
        <f t="shared" si="298"/>
        <v>0</v>
      </c>
      <c r="O279" s="56">
        <f t="shared" si="298"/>
        <v>517.20000000000005</v>
      </c>
      <c r="P279" s="56"/>
      <c r="Q279" s="56"/>
      <c r="R279" s="56"/>
      <c r="S279" s="10">
        <f t="shared" si="298"/>
        <v>517.20000000000005</v>
      </c>
    </row>
    <row r="280" spans="1:19" ht="31.5" x14ac:dyDescent="0.2">
      <c r="A280" s="36"/>
      <c r="B280" s="36" t="s">
        <v>235</v>
      </c>
      <c r="C280" s="16">
        <v>905</v>
      </c>
      <c r="D280" s="1">
        <v>10</v>
      </c>
      <c r="E280" s="1" t="s">
        <v>9</v>
      </c>
      <c r="F280" s="1" t="s">
        <v>234</v>
      </c>
      <c r="G280" s="3"/>
      <c r="H280" s="3"/>
      <c r="I280" s="15">
        <f t="shared" si="298"/>
        <v>0</v>
      </c>
      <c r="J280" s="12">
        <f t="shared" si="298"/>
        <v>517.20000000000005</v>
      </c>
      <c r="K280" s="62">
        <f t="shared" si="298"/>
        <v>517.20000000000005</v>
      </c>
      <c r="L280" s="59">
        <f t="shared" si="298"/>
        <v>0</v>
      </c>
      <c r="M280" s="59">
        <f t="shared" si="298"/>
        <v>0</v>
      </c>
      <c r="N280" s="59">
        <f t="shared" si="298"/>
        <v>0</v>
      </c>
      <c r="O280" s="56">
        <f t="shared" si="298"/>
        <v>517.20000000000005</v>
      </c>
      <c r="P280" s="56"/>
      <c r="Q280" s="56"/>
      <c r="R280" s="56"/>
      <c r="S280" s="10">
        <f t="shared" si="298"/>
        <v>517.20000000000005</v>
      </c>
    </row>
    <row r="281" spans="1:19" x14ac:dyDescent="0.2">
      <c r="A281" s="36" t="s">
        <v>0</v>
      </c>
      <c r="B281" s="36" t="s">
        <v>17</v>
      </c>
      <c r="C281" s="16">
        <v>905</v>
      </c>
      <c r="D281" s="1" t="s">
        <v>10</v>
      </c>
      <c r="E281" s="1" t="s">
        <v>9</v>
      </c>
      <c r="F281" s="1" t="s">
        <v>234</v>
      </c>
      <c r="G281" s="3">
        <v>300</v>
      </c>
      <c r="H281" s="3"/>
      <c r="I281" s="10"/>
      <c r="J281" s="13">
        <v>517.20000000000005</v>
      </c>
      <c r="K281" s="63">
        <f>I281+J281</f>
        <v>517.20000000000005</v>
      </c>
      <c r="L281" s="59"/>
      <c r="M281" s="59"/>
      <c r="N281" s="59"/>
      <c r="O281" s="56">
        <f>K281+L281+M281+N281</f>
        <v>517.20000000000005</v>
      </c>
      <c r="P281" s="56"/>
      <c r="Q281" s="56"/>
      <c r="R281" s="56"/>
      <c r="S281" s="10">
        <f t="shared" ref="S281" si="299">O281+P281+Q281+R281</f>
        <v>517.20000000000005</v>
      </c>
    </row>
    <row r="282" spans="1:19" x14ac:dyDescent="0.2">
      <c r="A282" s="36"/>
      <c r="B282" s="36" t="s">
        <v>31</v>
      </c>
      <c r="C282" s="16">
        <v>905</v>
      </c>
      <c r="D282" s="2" t="s">
        <v>10</v>
      </c>
      <c r="E282" s="2" t="s">
        <v>9</v>
      </c>
      <c r="F282" s="1" t="s">
        <v>140</v>
      </c>
      <c r="G282" s="3"/>
      <c r="H282" s="3"/>
      <c r="I282" s="15">
        <f t="shared" ref="I282:O282" si="300">I283+I285+I287+I289</f>
        <v>0</v>
      </c>
      <c r="J282" s="12">
        <f t="shared" si="300"/>
        <v>13400.5</v>
      </c>
      <c r="K282" s="62">
        <f t="shared" si="300"/>
        <v>13400.5</v>
      </c>
      <c r="L282" s="59">
        <f t="shared" si="300"/>
        <v>0</v>
      </c>
      <c r="M282" s="59">
        <f t="shared" si="300"/>
        <v>0</v>
      </c>
      <c r="N282" s="59">
        <f t="shared" si="300"/>
        <v>0</v>
      </c>
      <c r="O282" s="56">
        <f t="shared" si="300"/>
        <v>13400.5</v>
      </c>
      <c r="P282" s="56"/>
      <c r="Q282" s="56"/>
      <c r="R282" s="56"/>
      <c r="S282" s="10">
        <f t="shared" ref="S282" si="301">S283+S285+S287+S289</f>
        <v>13400.5</v>
      </c>
    </row>
    <row r="283" spans="1:19" ht="31.5" x14ac:dyDescent="0.2">
      <c r="A283" s="36" t="s">
        <v>0</v>
      </c>
      <c r="B283" s="36" t="s">
        <v>89</v>
      </c>
      <c r="C283" s="16">
        <v>905</v>
      </c>
      <c r="D283" s="1" t="s">
        <v>10</v>
      </c>
      <c r="E283" s="1" t="s">
        <v>9</v>
      </c>
      <c r="F283" s="1" t="s">
        <v>253</v>
      </c>
      <c r="G283" s="3" t="s">
        <v>0</v>
      </c>
      <c r="H283" s="3"/>
      <c r="I283" s="15">
        <f t="shared" ref="I283:S283" si="302">I284</f>
        <v>0</v>
      </c>
      <c r="J283" s="12">
        <f t="shared" si="302"/>
        <v>3440.3</v>
      </c>
      <c r="K283" s="62">
        <f t="shared" si="302"/>
        <v>3440.3</v>
      </c>
      <c r="L283" s="59">
        <f t="shared" si="302"/>
        <v>0</v>
      </c>
      <c r="M283" s="59">
        <f t="shared" si="302"/>
        <v>0</v>
      </c>
      <c r="N283" s="59">
        <f t="shared" si="302"/>
        <v>0</v>
      </c>
      <c r="O283" s="56">
        <f t="shared" si="302"/>
        <v>3440.3</v>
      </c>
      <c r="P283" s="56"/>
      <c r="Q283" s="56"/>
      <c r="R283" s="56"/>
      <c r="S283" s="10">
        <f t="shared" si="302"/>
        <v>3440.3</v>
      </c>
    </row>
    <row r="284" spans="1:19" x14ac:dyDescent="0.2">
      <c r="A284" s="36" t="s">
        <v>0</v>
      </c>
      <c r="B284" s="36" t="s">
        <v>17</v>
      </c>
      <c r="C284" s="16">
        <v>905</v>
      </c>
      <c r="D284" s="1">
        <v>10</v>
      </c>
      <c r="E284" s="2" t="s">
        <v>9</v>
      </c>
      <c r="F284" s="1" t="s">
        <v>253</v>
      </c>
      <c r="G284" s="3">
        <v>300</v>
      </c>
      <c r="H284" s="3"/>
      <c r="I284" s="10"/>
      <c r="J284" s="13">
        <v>3440.3</v>
      </c>
      <c r="K284" s="63">
        <f>I284+J284</f>
        <v>3440.3</v>
      </c>
      <c r="L284" s="59"/>
      <c r="M284" s="59"/>
      <c r="N284" s="59"/>
      <c r="O284" s="56">
        <f>K284+L284+M284+N284</f>
        <v>3440.3</v>
      </c>
      <c r="P284" s="56"/>
      <c r="Q284" s="56"/>
      <c r="R284" s="56"/>
      <c r="S284" s="10">
        <f t="shared" ref="S284" si="303">O284+P284+Q284+R284</f>
        <v>3440.3</v>
      </c>
    </row>
    <row r="285" spans="1:19" ht="47.25" x14ac:dyDescent="0.2">
      <c r="A285" s="36" t="s">
        <v>0</v>
      </c>
      <c r="B285" s="36" t="s">
        <v>237</v>
      </c>
      <c r="C285" s="16">
        <v>905</v>
      </c>
      <c r="D285" s="1" t="s">
        <v>10</v>
      </c>
      <c r="E285" s="1" t="s">
        <v>9</v>
      </c>
      <c r="F285" s="1" t="s">
        <v>254</v>
      </c>
      <c r="G285" s="3" t="s">
        <v>0</v>
      </c>
      <c r="H285" s="3"/>
      <c r="I285" s="15">
        <f t="shared" ref="I285:S285" si="304">I286</f>
        <v>0</v>
      </c>
      <c r="J285" s="12">
        <f t="shared" si="304"/>
        <v>9906.2000000000007</v>
      </c>
      <c r="K285" s="62">
        <f t="shared" si="304"/>
        <v>9906.2000000000007</v>
      </c>
      <c r="L285" s="62">
        <f t="shared" si="304"/>
        <v>0</v>
      </c>
      <c r="M285" s="62">
        <f t="shared" si="304"/>
        <v>0</v>
      </c>
      <c r="N285" s="62">
        <f t="shared" si="304"/>
        <v>0</v>
      </c>
      <c r="O285" s="62">
        <f t="shared" si="304"/>
        <v>9906.2000000000007</v>
      </c>
      <c r="P285" s="62"/>
      <c r="Q285" s="62"/>
      <c r="R285" s="62"/>
      <c r="S285" s="15">
        <f t="shared" si="304"/>
        <v>9906.2000000000007</v>
      </c>
    </row>
    <row r="286" spans="1:19" x14ac:dyDescent="0.2">
      <c r="A286" s="36" t="s">
        <v>0</v>
      </c>
      <c r="B286" s="36" t="s">
        <v>17</v>
      </c>
      <c r="C286" s="16">
        <v>905</v>
      </c>
      <c r="D286" s="1" t="s">
        <v>10</v>
      </c>
      <c r="E286" s="1" t="s">
        <v>9</v>
      </c>
      <c r="F286" s="1" t="s">
        <v>254</v>
      </c>
      <c r="G286" s="3">
        <v>300</v>
      </c>
      <c r="H286" s="3"/>
      <c r="I286" s="10"/>
      <c r="J286" s="13">
        <v>9906.2000000000007</v>
      </c>
      <c r="K286" s="63">
        <f>I286+J286</f>
        <v>9906.2000000000007</v>
      </c>
      <c r="L286" s="59"/>
      <c r="M286" s="59"/>
      <c r="N286" s="59"/>
      <c r="O286" s="56">
        <f>K286+L286+M286+N286</f>
        <v>9906.2000000000007</v>
      </c>
      <c r="P286" s="56"/>
      <c r="Q286" s="56"/>
      <c r="R286" s="56"/>
      <c r="S286" s="10">
        <f t="shared" ref="S286" si="305">O286+P286+Q286+R286</f>
        <v>9906.2000000000007</v>
      </c>
    </row>
    <row r="287" spans="1:19" ht="31.5" x14ac:dyDescent="0.2">
      <c r="A287" s="36"/>
      <c r="B287" s="36" t="s">
        <v>236</v>
      </c>
      <c r="C287" s="16">
        <v>905</v>
      </c>
      <c r="D287" s="1" t="s">
        <v>10</v>
      </c>
      <c r="E287" s="1" t="s">
        <v>9</v>
      </c>
      <c r="F287" s="1" t="s">
        <v>255</v>
      </c>
      <c r="G287" s="3" t="s">
        <v>0</v>
      </c>
      <c r="H287" s="3"/>
      <c r="I287" s="15">
        <f t="shared" ref="I287:S287" si="306">I288</f>
        <v>0</v>
      </c>
      <c r="J287" s="12">
        <f t="shared" si="306"/>
        <v>34</v>
      </c>
      <c r="K287" s="62">
        <f t="shared" si="306"/>
        <v>34</v>
      </c>
      <c r="L287" s="62">
        <f t="shared" si="306"/>
        <v>0</v>
      </c>
      <c r="M287" s="62">
        <f t="shared" si="306"/>
        <v>0</v>
      </c>
      <c r="N287" s="62">
        <f t="shared" si="306"/>
        <v>0</v>
      </c>
      <c r="O287" s="62">
        <f t="shared" si="306"/>
        <v>34</v>
      </c>
      <c r="P287" s="62"/>
      <c r="Q287" s="62"/>
      <c r="R287" s="62"/>
      <c r="S287" s="15">
        <f t="shared" si="306"/>
        <v>34</v>
      </c>
    </row>
    <row r="288" spans="1:19" x14ac:dyDescent="0.2">
      <c r="A288" s="36"/>
      <c r="B288" s="36" t="s">
        <v>17</v>
      </c>
      <c r="C288" s="16">
        <v>905</v>
      </c>
      <c r="D288" s="1" t="s">
        <v>10</v>
      </c>
      <c r="E288" s="1" t="s">
        <v>9</v>
      </c>
      <c r="F288" s="1" t="s">
        <v>255</v>
      </c>
      <c r="G288" s="3">
        <v>300</v>
      </c>
      <c r="H288" s="3"/>
      <c r="I288" s="10"/>
      <c r="J288" s="13">
        <v>34</v>
      </c>
      <c r="K288" s="63">
        <f>I288+J288</f>
        <v>34</v>
      </c>
      <c r="L288" s="59"/>
      <c r="M288" s="59"/>
      <c r="N288" s="59"/>
      <c r="O288" s="56">
        <f>K288+L288+M288+N288</f>
        <v>34</v>
      </c>
      <c r="P288" s="56"/>
      <c r="Q288" s="56"/>
      <c r="R288" s="56"/>
      <c r="S288" s="10">
        <f t="shared" ref="S288" si="307">O288+P288+Q288+R288</f>
        <v>34</v>
      </c>
    </row>
    <row r="289" spans="1:19" ht="47.25" x14ac:dyDescent="0.2">
      <c r="A289" s="37"/>
      <c r="B289" s="36" t="s">
        <v>435</v>
      </c>
      <c r="C289" s="16">
        <v>905</v>
      </c>
      <c r="D289" s="1" t="s">
        <v>10</v>
      </c>
      <c r="E289" s="1" t="s">
        <v>9</v>
      </c>
      <c r="F289" s="1" t="s">
        <v>256</v>
      </c>
      <c r="G289" s="3"/>
      <c r="H289" s="3"/>
      <c r="I289" s="15">
        <f t="shared" ref="I289:S289" si="308">I290</f>
        <v>0</v>
      </c>
      <c r="J289" s="12">
        <f t="shared" si="308"/>
        <v>20</v>
      </c>
      <c r="K289" s="62">
        <f t="shared" si="308"/>
        <v>20</v>
      </c>
      <c r="L289" s="62">
        <f t="shared" si="308"/>
        <v>0</v>
      </c>
      <c r="M289" s="62">
        <f t="shared" si="308"/>
        <v>0</v>
      </c>
      <c r="N289" s="62">
        <f t="shared" si="308"/>
        <v>0</v>
      </c>
      <c r="O289" s="62">
        <f t="shared" si="308"/>
        <v>20</v>
      </c>
      <c r="P289" s="62"/>
      <c r="Q289" s="62"/>
      <c r="R289" s="62"/>
      <c r="S289" s="15">
        <f t="shared" si="308"/>
        <v>20</v>
      </c>
    </row>
    <row r="290" spans="1:19" x14ac:dyDescent="0.2">
      <c r="A290" s="36"/>
      <c r="B290" s="36" t="s">
        <v>17</v>
      </c>
      <c r="C290" s="16">
        <v>905</v>
      </c>
      <c r="D290" s="1" t="s">
        <v>10</v>
      </c>
      <c r="E290" s="1" t="s">
        <v>9</v>
      </c>
      <c r="F290" s="1" t="s">
        <v>256</v>
      </c>
      <c r="G290" s="3">
        <v>300</v>
      </c>
      <c r="H290" s="3"/>
      <c r="I290" s="10"/>
      <c r="J290" s="13">
        <v>20</v>
      </c>
      <c r="K290" s="63">
        <f>I290+J290</f>
        <v>20</v>
      </c>
      <c r="L290" s="59"/>
      <c r="M290" s="59"/>
      <c r="N290" s="59"/>
      <c r="O290" s="56">
        <f>K290+L290+M290+N290</f>
        <v>20</v>
      </c>
      <c r="P290" s="56"/>
      <c r="Q290" s="56"/>
      <c r="R290" s="56"/>
      <c r="S290" s="10">
        <f t="shared" ref="S290" si="309">O290+P290+Q290+R290</f>
        <v>20</v>
      </c>
    </row>
    <row r="291" spans="1:19" x14ac:dyDescent="0.2">
      <c r="A291" s="37">
        <v>5</v>
      </c>
      <c r="B291" s="37" t="s">
        <v>90</v>
      </c>
      <c r="C291" s="41">
        <v>906</v>
      </c>
      <c r="D291" s="27" t="s">
        <v>0</v>
      </c>
      <c r="E291" s="27" t="s">
        <v>0</v>
      </c>
      <c r="F291" s="27" t="s">
        <v>0</v>
      </c>
      <c r="G291" s="28" t="s">
        <v>0</v>
      </c>
      <c r="H291" s="28"/>
      <c r="I291" s="24">
        <f t="shared" ref="I291:S294" si="310">I292</f>
        <v>1620.8</v>
      </c>
      <c r="J291" s="11">
        <f t="shared" si="310"/>
        <v>581</v>
      </c>
      <c r="K291" s="68">
        <f t="shared" si="310"/>
        <v>2201.8000000000002</v>
      </c>
      <c r="L291" s="59">
        <f t="shared" si="310"/>
        <v>0</v>
      </c>
      <c r="M291" s="59">
        <f t="shared" si="310"/>
        <v>0</v>
      </c>
      <c r="N291" s="59">
        <f t="shared" si="310"/>
        <v>0</v>
      </c>
      <c r="O291" s="84">
        <f t="shared" si="310"/>
        <v>2201.8000000000002</v>
      </c>
      <c r="P291" s="84"/>
      <c r="Q291" s="84"/>
      <c r="R291" s="84"/>
      <c r="S291" s="103">
        <f t="shared" si="310"/>
        <v>2201.8000000000002</v>
      </c>
    </row>
    <row r="292" spans="1:19" x14ac:dyDescent="0.2">
      <c r="A292" s="36"/>
      <c r="B292" s="36" t="s">
        <v>38</v>
      </c>
      <c r="C292" s="16">
        <v>906</v>
      </c>
      <c r="D292" s="1" t="s">
        <v>20</v>
      </c>
      <c r="E292" s="1" t="s">
        <v>0</v>
      </c>
      <c r="F292" s="1" t="s">
        <v>0</v>
      </c>
      <c r="G292" s="3" t="s">
        <v>0</v>
      </c>
      <c r="H292" s="3"/>
      <c r="I292" s="15">
        <f t="shared" si="310"/>
        <v>1620.8</v>
      </c>
      <c r="J292" s="12">
        <f t="shared" si="310"/>
        <v>581</v>
      </c>
      <c r="K292" s="62">
        <f t="shared" si="310"/>
        <v>2201.8000000000002</v>
      </c>
      <c r="L292" s="59">
        <f t="shared" si="310"/>
        <v>0</v>
      </c>
      <c r="M292" s="59">
        <f t="shared" si="310"/>
        <v>0</v>
      </c>
      <c r="N292" s="59">
        <f t="shared" si="310"/>
        <v>0</v>
      </c>
      <c r="O292" s="56">
        <f t="shared" si="310"/>
        <v>2201.8000000000002</v>
      </c>
      <c r="P292" s="56"/>
      <c r="Q292" s="56"/>
      <c r="R292" s="56"/>
      <c r="S292" s="10">
        <f t="shared" si="310"/>
        <v>2201.8000000000002</v>
      </c>
    </row>
    <row r="293" spans="1:19" ht="31.5" x14ac:dyDescent="0.2">
      <c r="A293" s="36"/>
      <c r="B293" s="36" t="s">
        <v>51</v>
      </c>
      <c r="C293" s="16">
        <v>906</v>
      </c>
      <c r="D293" s="1" t="s">
        <v>20</v>
      </c>
      <c r="E293" s="1" t="s">
        <v>27</v>
      </c>
      <c r="F293" s="1" t="s">
        <v>0</v>
      </c>
      <c r="G293" s="3" t="s">
        <v>0</v>
      </c>
      <c r="H293" s="3"/>
      <c r="I293" s="15">
        <f t="shared" si="310"/>
        <v>1620.8</v>
      </c>
      <c r="J293" s="12">
        <f t="shared" si="310"/>
        <v>581</v>
      </c>
      <c r="K293" s="62">
        <f t="shared" si="310"/>
        <v>2201.8000000000002</v>
      </c>
      <c r="L293" s="59">
        <f t="shared" si="310"/>
        <v>0</v>
      </c>
      <c r="M293" s="59">
        <f t="shared" si="310"/>
        <v>0</v>
      </c>
      <c r="N293" s="59">
        <f t="shared" si="310"/>
        <v>0</v>
      </c>
      <c r="O293" s="56">
        <f t="shared" si="310"/>
        <v>2201.8000000000002</v>
      </c>
      <c r="P293" s="56"/>
      <c r="Q293" s="56"/>
      <c r="R293" s="56"/>
      <c r="S293" s="10">
        <f t="shared" si="310"/>
        <v>2201.8000000000002</v>
      </c>
    </row>
    <row r="294" spans="1:19" x14ac:dyDescent="0.2">
      <c r="A294" s="36"/>
      <c r="B294" s="36" t="s">
        <v>31</v>
      </c>
      <c r="C294" s="16">
        <v>906</v>
      </c>
      <c r="D294" s="1" t="s">
        <v>20</v>
      </c>
      <c r="E294" s="1" t="s">
        <v>27</v>
      </c>
      <c r="F294" s="1" t="s">
        <v>140</v>
      </c>
      <c r="G294" s="3" t="s">
        <v>0</v>
      </c>
      <c r="H294" s="3"/>
      <c r="I294" s="15">
        <f t="shared" si="310"/>
        <v>1620.8</v>
      </c>
      <c r="J294" s="12">
        <f t="shared" si="310"/>
        <v>581</v>
      </c>
      <c r="K294" s="62">
        <f t="shared" si="310"/>
        <v>2201.8000000000002</v>
      </c>
      <c r="L294" s="59">
        <f t="shared" si="310"/>
        <v>0</v>
      </c>
      <c r="M294" s="59">
        <f t="shared" si="310"/>
        <v>0</v>
      </c>
      <c r="N294" s="59">
        <f t="shared" si="310"/>
        <v>0</v>
      </c>
      <c r="O294" s="56">
        <f t="shared" si="310"/>
        <v>2201.8000000000002</v>
      </c>
      <c r="P294" s="56"/>
      <c r="Q294" s="56"/>
      <c r="R294" s="56"/>
      <c r="S294" s="10">
        <f t="shared" si="310"/>
        <v>2201.8000000000002</v>
      </c>
    </row>
    <row r="295" spans="1:19" x14ac:dyDescent="0.2">
      <c r="A295" s="36"/>
      <c r="B295" s="36" t="s">
        <v>91</v>
      </c>
      <c r="C295" s="16">
        <v>906</v>
      </c>
      <c r="D295" s="1" t="s">
        <v>20</v>
      </c>
      <c r="E295" s="1" t="s">
        <v>27</v>
      </c>
      <c r="F295" s="1" t="s">
        <v>198</v>
      </c>
      <c r="G295" s="3" t="s">
        <v>0</v>
      </c>
      <c r="H295" s="3"/>
      <c r="I295" s="15">
        <f t="shared" ref="I295:O295" si="311">I296+I298+I302</f>
        <v>1620.8</v>
      </c>
      <c r="J295" s="12">
        <f t="shared" si="311"/>
        <v>581</v>
      </c>
      <c r="K295" s="62">
        <f t="shared" si="311"/>
        <v>2201.8000000000002</v>
      </c>
      <c r="L295" s="59">
        <f t="shared" si="311"/>
        <v>0</v>
      </c>
      <c r="M295" s="59">
        <f t="shared" si="311"/>
        <v>0</v>
      </c>
      <c r="N295" s="59">
        <f t="shared" si="311"/>
        <v>0</v>
      </c>
      <c r="O295" s="56">
        <f t="shared" si="311"/>
        <v>2201.8000000000002</v>
      </c>
      <c r="P295" s="56"/>
      <c r="Q295" s="56"/>
      <c r="R295" s="56"/>
      <c r="S295" s="10">
        <f t="shared" ref="S295" si="312">S296+S298+S302</f>
        <v>2201.8000000000002</v>
      </c>
    </row>
    <row r="296" spans="1:19" x14ac:dyDescent="0.2">
      <c r="A296" s="36"/>
      <c r="B296" s="36" t="s">
        <v>92</v>
      </c>
      <c r="C296" s="16">
        <v>906</v>
      </c>
      <c r="D296" s="1" t="s">
        <v>20</v>
      </c>
      <c r="E296" s="1" t="s">
        <v>27</v>
      </c>
      <c r="F296" s="1" t="s">
        <v>199</v>
      </c>
      <c r="G296" s="3" t="s">
        <v>0</v>
      </c>
      <c r="H296" s="3"/>
      <c r="I296" s="15">
        <f t="shared" ref="I296:S296" si="313">I297</f>
        <v>1010.8</v>
      </c>
      <c r="J296" s="12">
        <f t="shared" si="313"/>
        <v>0</v>
      </c>
      <c r="K296" s="62">
        <f t="shared" si="313"/>
        <v>1010.8</v>
      </c>
      <c r="L296" s="59">
        <f t="shared" si="313"/>
        <v>0</v>
      </c>
      <c r="M296" s="59">
        <f t="shared" si="313"/>
        <v>0</v>
      </c>
      <c r="N296" s="59">
        <f t="shared" si="313"/>
        <v>0</v>
      </c>
      <c r="O296" s="56">
        <f t="shared" si="313"/>
        <v>1010.8</v>
      </c>
      <c r="P296" s="56"/>
      <c r="Q296" s="56"/>
      <c r="R296" s="56"/>
      <c r="S296" s="10">
        <f t="shared" si="313"/>
        <v>1010.8</v>
      </c>
    </row>
    <row r="297" spans="1:19" ht="47.25" x14ac:dyDescent="0.2">
      <c r="A297" s="36"/>
      <c r="B297" s="36" t="s">
        <v>21</v>
      </c>
      <c r="C297" s="16">
        <v>906</v>
      </c>
      <c r="D297" s="1" t="s">
        <v>20</v>
      </c>
      <c r="E297" s="1" t="s">
        <v>27</v>
      </c>
      <c r="F297" s="1" t="s">
        <v>199</v>
      </c>
      <c r="G297" s="3" t="s">
        <v>22</v>
      </c>
      <c r="H297" s="3"/>
      <c r="I297" s="10">
        <v>1010.8</v>
      </c>
      <c r="J297" s="13"/>
      <c r="K297" s="63">
        <f>I297+J297</f>
        <v>1010.8</v>
      </c>
      <c r="L297" s="59"/>
      <c r="M297" s="59"/>
      <c r="N297" s="59"/>
      <c r="O297" s="56">
        <f>K297+L297+M297+N297</f>
        <v>1010.8</v>
      </c>
      <c r="P297" s="56"/>
      <c r="Q297" s="56"/>
      <c r="R297" s="56"/>
      <c r="S297" s="10">
        <f t="shared" ref="S297" si="314">O297+P297+Q297+R297</f>
        <v>1010.8</v>
      </c>
    </row>
    <row r="298" spans="1:19" x14ac:dyDescent="0.2">
      <c r="A298" s="36"/>
      <c r="B298" s="36" t="s">
        <v>30</v>
      </c>
      <c r="C298" s="16">
        <v>906</v>
      </c>
      <c r="D298" s="1" t="s">
        <v>20</v>
      </c>
      <c r="E298" s="1" t="s">
        <v>27</v>
      </c>
      <c r="F298" s="1" t="s">
        <v>200</v>
      </c>
      <c r="G298" s="3" t="s">
        <v>0</v>
      </c>
      <c r="H298" s="3"/>
      <c r="I298" s="15">
        <f t="shared" ref="I298:O298" si="315">I299+I300+I301</f>
        <v>610</v>
      </c>
      <c r="J298" s="12">
        <f t="shared" si="315"/>
        <v>0</v>
      </c>
      <c r="K298" s="62">
        <f t="shared" si="315"/>
        <v>610</v>
      </c>
      <c r="L298" s="62">
        <f t="shared" si="315"/>
        <v>0</v>
      </c>
      <c r="M298" s="62">
        <f t="shared" si="315"/>
        <v>0</v>
      </c>
      <c r="N298" s="62">
        <f t="shared" si="315"/>
        <v>0</v>
      </c>
      <c r="O298" s="62">
        <f t="shared" si="315"/>
        <v>610</v>
      </c>
      <c r="P298" s="62"/>
      <c r="Q298" s="62"/>
      <c r="R298" s="62"/>
      <c r="S298" s="15">
        <f t="shared" ref="S298" si="316">S299+S300+S301</f>
        <v>610</v>
      </c>
    </row>
    <row r="299" spans="1:19" ht="47.25" x14ac:dyDescent="0.2">
      <c r="A299" s="36"/>
      <c r="B299" s="36" t="s">
        <v>21</v>
      </c>
      <c r="C299" s="16">
        <v>906</v>
      </c>
      <c r="D299" s="1" t="s">
        <v>20</v>
      </c>
      <c r="E299" s="1" t="s">
        <v>27</v>
      </c>
      <c r="F299" s="1" t="s">
        <v>200</v>
      </c>
      <c r="G299" s="3" t="s">
        <v>22</v>
      </c>
      <c r="H299" s="3"/>
      <c r="I299" s="10">
        <v>568.79999999999995</v>
      </c>
      <c r="J299" s="13"/>
      <c r="K299" s="63">
        <f>I299+J299</f>
        <v>568.79999999999995</v>
      </c>
      <c r="L299" s="59"/>
      <c r="M299" s="59"/>
      <c r="N299" s="59"/>
      <c r="O299" s="56">
        <f>K299+L299+M299+N299</f>
        <v>568.79999999999995</v>
      </c>
      <c r="P299" s="56"/>
      <c r="Q299" s="56"/>
      <c r="R299" s="56"/>
      <c r="S299" s="10">
        <f t="shared" ref="S299" si="317">O299+P299+Q299+R299</f>
        <v>568.79999999999995</v>
      </c>
    </row>
    <row r="300" spans="1:19" x14ac:dyDescent="0.2">
      <c r="A300" s="36"/>
      <c r="B300" s="36" t="s">
        <v>176</v>
      </c>
      <c r="C300" s="16">
        <v>906</v>
      </c>
      <c r="D300" s="1" t="s">
        <v>20</v>
      </c>
      <c r="E300" s="1" t="s">
        <v>27</v>
      </c>
      <c r="F300" s="1" t="s">
        <v>200</v>
      </c>
      <c r="G300" s="3" t="s">
        <v>12</v>
      </c>
      <c r="H300" s="3"/>
      <c r="I300" s="10">
        <v>40.700000000000003</v>
      </c>
      <c r="J300" s="13"/>
      <c r="K300" s="63">
        <f>I300+J300</f>
        <v>40.700000000000003</v>
      </c>
      <c r="L300" s="59"/>
      <c r="M300" s="59"/>
      <c r="N300" s="59"/>
      <c r="O300" s="56">
        <f>K300+L300+M300+N300</f>
        <v>40.700000000000003</v>
      </c>
      <c r="P300" s="56"/>
      <c r="Q300" s="56"/>
      <c r="R300" s="56"/>
      <c r="S300" s="10">
        <f t="shared" ref="S300" si="318">O300+P300+Q300+R300</f>
        <v>40.700000000000003</v>
      </c>
    </row>
    <row r="301" spans="1:19" x14ac:dyDescent="0.2">
      <c r="A301" s="36"/>
      <c r="B301" s="36" t="s">
        <v>23</v>
      </c>
      <c r="C301" s="16">
        <v>906</v>
      </c>
      <c r="D301" s="2" t="s">
        <v>20</v>
      </c>
      <c r="E301" s="2" t="s">
        <v>27</v>
      </c>
      <c r="F301" s="1" t="s">
        <v>200</v>
      </c>
      <c r="G301" s="3">
        <v>800</v>
      </c>
      <c r="H301" s="3"/>
      <c r="I301" s="10">
        <v>0.5</v>
      </c>
      <c r="J301" s="13"/>
      <c r="K301" s="63">
        <f>I301+J301</f>
        <v>0.5</v>
      </c>
      <c r="L301" s="59"/>
      <c r="M301" s="59"/>
      <c r="N301" s="59"/>
      <c r="O301" s="56">
        <f>K301+L301+M301+N301</f>
        <v>0.5</v>
      </c>
      <c r="P301" s="56"/>
      <c r="Q301" s="56"/>
      <c r="R301" s="56"/>
      <c r="S301" s="10">
        <f t="shared" ref="S301" si="319">O301+P301+Q301+R301</f>
        <v>0.5</v>
      </c>
    </row>
    <row r="302" spans="1:19" ht="31.5" x14ac:dyDescent="0.2">
      <c r="A302" s="36"/>
      <c r="B302" s="36" t="s">
        <v>93</v>
      </c>
      <c r="C302" s="16">
        <v>906</v>
      </c>
      <c r="D302" s="1" t="s">
        <v>20</v>
      </c>
      <c r="E302" s="1" t="s">
        <v>27</v>
      </c>
      <c r="F302" s="1" t="s">
        <v>201</v>
      </c>
      <c r="G302" s="3" t="s">
        <v>0</v>
      </c>
      <c r="H302" s="3"/>
      <c r="I302" s="15">
        <f t="shared" ref="I302:O302" si="320">I303+I304</f>
        <v>0</v>
      </c>
      <c r="J302" s="12">
        <f t="shared" si="320"/>
        <v>581</v>
      </c>
      <c r="K302" s="62">
        <f t="shared" si="320"/>
        <v>581</v>
      </c>
      <c r="L302" s="62">
        <f t="shared" si="320"/>
        <v>0</v>
      </c>
      <c r="M302" s="62">
        <f t="shared" si="320"/>
        <v>0</v>
      </c>
      <c r="N302" s="62">
        <f t="shared" si="320"/>
        <v>0</v>
      </c>
      <c r="O302" s="62">
        <f t="shared" si="320"/>
        <v>581</v>
      </c>
      <c r="P302" s="62"/>
      <c r="Q302" s="62"/>
      <c r="R302" s="62"/>
      <c r="S302" s="15">
        <f t="shared" ref="S302" si="321">S303+S304</f>
        <v>581</v>
      </c>
    </row>
    <row r="303" spans="1:19" ht="47.25" x14ac:dyDescent="0.2">
      <c r="A303" s="37"/>
      <c r="B303" s="36" t="s">
        <v>21</v>
      </c>
      <c r="C303" s="16">
        <v>906</v>
      </c>
      <c r="D303" s="1" t="s">
        <v>20</v>
      </c>
      <c r="E303" s="1" t="s">
        <v>27</v>
      </c>
      <c r="F303" s="1" t="s">
        <v>201</v>
      </c>
      <c r="G303" s="3" t="s">
        <v>22</v>
      </c>
      <c r="H303" s="3"/>
      <c r="I303" s="10"/>
      <c r="J303" s="13">
        <v>568.79999999999995</v>
      </c>
      <c r="K303" s="63">
        <f>I303+J303</f>
        <v>568.79999999999995</v>
      </c>
      <c r="L303" s="59"/>
      <c r="M303" s="59"/>
      <c r="N303" s="59"/>
      <c r="O303" s="56">
        <f>K303+L303+M303+N303</f>
        <v>568.79999999999995</v>
      </c>
      <c r="P303" s="56"/>
      <c r="Q303" s="56"/>
      <c r="R303" s="56"/>
      <c r="S303" s="10">
        <f t="shared" ref="S303" si="322">O303+P303+Q303+R303</f>
        <v>568.79999999999995</v>
      </c>
    </row>
    <row r="304" spans="1:19" x14ac:dyDescent="0.2">
      <c r="A304" s="36" t="s">
        <v>0</v>
      </c>
      <c r="B304" s="36" t="s">
        <v>176</v>
      </c>
      <c r="C304" s="16">
        <v>906</v>
      </c>
      <c r="D304" s="1" t="s">
        <v>20</v>
      </c>
      <c r="E304" s="1" t="s">
        <v>27</v>
      </c>
      <c r="F304" s="1" t="s">
        <v>201</v>
      </c>
      <c r="G304" s="3" t="s">
        <v>12</v>
      </c>
      <c r="H304" s="3"/>
      <c r="I304" s="10"/>
      <c r="J304" s="13">
        <v>12.2</v>
      </c>
      <c r="K304" s="63">
        <f>I304+J304</f>
        <v>12.2</v>
      </c>
      <c r="L304" s="59"/>
      <c r="M304" s="59"/>
      <c r="N304" s="59"/>
      <c r="O304" s="56">
        <f>K304+L304+M304+N304</f>
        <v>12.2</v>
      </c>
      <c r="P304" s="56"/>
      <c r="Q304" s="56"/>
      <c r="R304" s="56"/>
      <c r="S304" s="10">
        <f t="shared" ref="S304" si="323">O304+P304+Q304+R304</f>
        <v>12.2</v>
      </c>
    </row>
    <row r="305" spans="1:19" x14ac:dyDescent="0.2">
      <c r="A305" s="37">
        <v>6</v>
      </c>
      <c r="B305" s="37" t="s">
        <v>95</v>
      </c>
      <c r="C305" s="41">
        <v>908</v>
      </c>
      <c r="D305" s="27"/>
      <c r="E305" s="27"/>
      <c r="F305" s="27"/>
      <c r="G305" s="28"/>
      <c r="H305" s="28"/>
      <c r="I305" s="24">
        <f t="shared" ref="I305:R305" si="324">I306+I358+I372+I396+I416+I426+I459+I479</f>
        <v>60200.1</v>
      </c>
      <c r="J305" s="11">
        <f t="shared" si="324"/>
        <v>64941.100000000006</v>
      </c>
      <c r="K305" s="68">
        <f t="shared" si="324"/>
        <v>161959.11000000002</v>
      </c>
      <c r="L305" s="59">
        <f t="shared" si="324"/>
        <v>-754.8</v>
      </c>
      <c r="M305" s="59">
        <f t="shared" si="324"/>
        <v>4063.4</v>
      </c>
      <c r="N305" s="59">
        <f t="shared" si="324"/>
        <v>1.6080000000000001E-2</v>
      </c>
      <c r="O305" s="85">
        <f t="shared" si="324"/>
        <v>165267.72607999999</v>
      </c>
      <c r="P305" s="81">
        <f t="shared" si="324"/>
        <v>3200</v>
      </c>
      <c r="Q305" s="81">
        <f t="shared" si="324"/>
        <v>0</v>
      </c>
      <c r="R305" s="81">
        <f t="shared" si="324"/>
        <v>-110.82039</v>
      </c>
      <c r="S305" s="10">
        <f t="shared" ref="S305" si="325">S306+S358+S372+S396+S416+S426+S459+S479</f>
        <v>168356.90568999999</v>
      </c>
    </row>
    <row r="306" spans="1:19" x14ac:dyDescent="0.2">
      <c r="A306" s="36" t="s">
        <v>0</v>
      </c>
      <c r="B306" s="36" t="s">
        <v>38</v>
      </c>
      <c r="C306" s="16">
        <v>908</v>
      </c>
      <c r="D306" s="1" t="s">
        <v>20</v>
      </c>
      <c r="E306" s="1" t="s">
        <v>0</v>
      </c>
      <c r="F306" s="1" t="s">
        <v>0</v>
      </c>
      <c r="G306" s="3" t="s">
        <v>0</v>
      </c>
      <c r="H306" s="3"/>
      <c r="I306" s="15">
        <f t="shared" ref="I306:R306" si="326">I307+I312+I319+I326</f>
        <v>38645.299999999996</v>
      </c>
      <c r="J306" s="12">
        <f t="shared" si="326"/>
        <v>1695</v>
      </c>
      <c r="K306" s="62">
        <f t="shared" si="326"/>
        <v>40152.47</v>
      </c>
      <c r="L306" s="59">
        <f t="shared" si="326"/>
        <v>-754.8</v>
      </c>
      <c r="M306" s="59">
        <f t="shared" si="326"/>
        <v>2484</v>
      </c>
      <c r="N306" s="59">
        <f t="shared" si="326"/>
        <v>0</v>
      </c>
      <c r="O306" s="56">
        <f t="shared" si="326"/>
        <v>41881.67</v>
      </c>
      <c r="P306" s="59">
        <f t="shared" si="326"/>
        <v>3378.9724200000001</v>
      </c>
      <c r="Q306" s="59">
        <f t="shared" si="326"/>
        <v>0</v>
      </c>
      <c r="R306" s="59">
        <f t="shared" si="326"/>
        <v>0</v>
      </c>
      <c r="S306" s="10">
        <f t="shared" ref="S306" si="327">S307+S312+S319+S326</f>
        <v>45260.642420000004</v>
      </c>
    </row>
    <row r="307" spans="1:19" ht="31.5" x14ac:dyDescent="0.2">
      <c r="A307" s="36" t="s">
        <v>0</v>
      </c>
      <c r="B307" s="36" t="s">
        <v>58</v>
      </c>
      <c r="C307" s="16">
        <v>908</v>
      </c>
      <c r="D307" s="1" t="s">
        <v>20</v>
      </c>
      <c r="E307" s="1" t="s">
        <v>25</v>
      </c>
      <c r="F307" s="1" t="s">
        <v>0</v>
      </c>
      <c r="G307" s="3" t="s">
        <v>0</v>
      </c>
      <c r="H307" s="3"/>
      <c r="I307" s="15">
        <f t="shared" ref="I307:S310" si="328">I308</f>
        <v>1460.3</v>
      </c>
      <c r="J307" s="12">
        <f t="shared" si="328"/>
        <v>0</v>
      </c>
      <c r="K307" s="62">
        <f t="shared" si="328"/>
        <v>1460.3</v>
      </c>
      <c r="L307" s="59">
        <f t="shared" si="328"/>
        <v>0</v>
      </c>
      <c r="M307" s="59">
        <f t="shared" si="328"/>
        <v>0</v>
      </c>
      <c r="N307" s="59">
        <f t="shared" si="328"/>
        <v>0</v>
      </c>
      <c r="O307" s="56">
        <f t="shared" si="328"/>
        <v>1460.3</v>
      </c>
      <c r="P307" s="59">
        <f t="shared" si="328"/>
        <v>0</v>
      </c>
      <c r="Q307" s="59">
        <f t="shared" si="328"/>
        <v>0</v>
      </c>
      <c r="R307" s="59">
        <f t="shared" si="328"/>
        <v>0</v>
      </c>
      <c r="S307" s="10">
        <f t="shared" si="328"/>
        <v>1460.3</v>
      </c>
    </row>
    <row r="308" spans="1:19" x14ac:dyDescent="0.2">
      <c r="A308" s="36" t="s">
        <v>0</v>
      </c>
      <c r="B308" s="36" t="s">
        <v>31</v>
      </c>
      <c r="C308" s="16">
        <v>908</v>
      </c>
      <c r="D308" s="1" t="s">
        <v>20</v>
      </c>
      <c r="E308" s="1" t="s">
        <v>25</v>
      </c>
      <c r="F308" s="1" t="s">
        <v>140</v>
      </c>
      <c r="G308" s="3" t="s">
        <v>0</v>
      </c>
      <c r="H308" s="3"/>
      <c r="I308" s="15">
        <f t="shared" si="328"/>
        <v>1460.3</v>
      </c>
      <c r="J308" s="12">
        <f t="shared" si="328"/>
        <v>0</v>
      </c>
      <c r="K308" s="62">
        <f t="shared" si="328"/>
        <v>1460.3</v>
      </c>
      <c r="L308" s="59">
        <f t="shared" si="328"/>
        <v>0</v>
      </c>
      <c r="M308" s="59">
        <f t="shared" si="328"/>
        <v>0</v>
      </c>
      <c r="N308" s="59">
        <f t="shared" si="328"/>
        <v>0</v>
      </c>
      <c r="O308" s="56">
        <f t="shared" si="328"/>
        <v>1460.3</v>
      </c>
      <c r="P308" s="59">
        <f t="shared" si="328"/>
        <v>0</v>
      </c>
      <c r="Q308" s="59">
        <f t="shared" si="328"/>
        <v>0</v>
      </c>
      <c r="R308" s="59">
        <f t="shared" si="328"/>
        <v>0</v>
      </c>
      <c r="S308" s="10">
        <f t="shared" si="328"/>
        <v>1460.3</v>
      </c>
    </row>
    <row r="309" spans="1:19" x14ac:dyDescent="0.2">
      <c r="A309" s="36" t="s">
        <v>0</v>
      </c>
      <c r="B309" s="36" t="s">
        <v>96</v>
      </c>
      <c r="C309" s="16">
        <v>908</v>
      </c>
      <c r="D309" s="1" t="s">
        <v>20</v>
      </c>
      <c r="E309" s="1" t="s">
        <v>25</v>
      </c>
      <c r="F309" s="1" t="s">
        <v>197</v>
      </c>
      <c r="G309" s="3" t="s">
        <v>0</v>
      </c>
      <c r="H309" s="3"/>
      <c r="I309" s="15">
        <f t="shared" si="328"/>
        <v>1460.3</v>
      </c>
      <c r="J309" s="12">
        <f t="shared" si="328"/>
        <v>0</v>
      </c>
      <c r="K309" s="62">
        <f t="shared" si="328"/>
        <v>1460.3</v>
      </c>
      <c r="L309" s="59">
        <f t="shared" si="328"/>
        <v>0</v>
      </c>
      <c r="M309" s="59">
        <f t="shared" si="328"/>
        <v>0</v>
      </c>
      <c r="N309" s="59">
        <f t="shared" si="328"/>
        <v>0</v>
      </c>
      <c r="O309" s="56">
        <f t="shared" si="328"/>
        <v>1460.3</v>
      </c>
      <c r="P309" s="59">
        <f t="shared" si="328"/>
        <v>0</v>
      </c>
      <c r="Q309" s="59">
        <f t="shared" si="328"/>
        <v>0</v>
      </c>
      <c r="R309" s="59">
        <f t="shared" si="328"/>
        <v>0</v>
      </c>
      <c r="S309" s="10">
        <f t="shared" si="328"/>
        <v>1460.3</v>
      </c>
    </row>
    <row r="310" spans="1:19" x14ac:dyDescent="0.2">
      <c r="A310" s="36" t="s">
        <v>0</v>
      </c>
      <c r="B310" s="36" t="s">
        <v>97</v>
      </c>
      <c r="C310" s="16">
        <v>908</v>
      </c>
      <c r="D310" s="1" t="s">
        <v>20</v>
      </c>
      <c r="E310" s="1" t="s">
        <v>25</v>
      </c>
      <c r="F310" s="1" t="s">
        <v>202</v>
      </c>
      <c r="G310" s="3" t="s">
        <v>0</v>
      </c>
      <c r="H310" s="3"/>
      <c r="I310" s="15">
        <f t="shared" si="328"/>
        <v>1460.3</v>
      </c>
      <c r="J310" s="12">
        <f t="shared" si="328"/>
        <v>0</v>
      </c>
      <c r="K310" s="62">
        <f t="shared" si="328"/>
        <v>1460.3</v>
      </c>
      <c r="L310" s="59">
        <f t="shared" si="328"/>
        <v>0</v>
      </c>
      <c r="M310" s="59">
        <f t="shared" si="328"/>
        <v>0</v>
      </c>
      <c r="N310" s="59">
        <f t="shared" si="328"/>
        <v>0</v>
      </c>
      <c r="O310" s="56">
        <f t="shared" si="328"/>
        <v>1460.3</v>
      </c>
      <c r="P310" s="59">
        <f t="shared" si="328"/>
        <v>0</v>
      </c>
      <c r="Q310" s="59">
        <f t="shared" si="328"/>
        <v>0</v>
      </c>
      <c r="R310" s="59">
        <f t="shared" si="328"/>
        <v>0</v>
      </c>
      <c r="S310" s="10">
        <f t="shared" si="328"/>
        <v>1460.3</v>
      </c>
    </row>
    <row r="311" spans="1:19" ht="47.25" x14ac:dyDescent="0.2">
      <c r="A311" s="36" t="s">
        <v>0</v>
      </c>
      <c r="B311" s="36" t="s">
        <v>21</v>
      </c>
      <c r="C311" s="16">
        <v>908</v>
      </c>
      <c r="D311" s="1" t="s">
        <v>20</v>
      </c>
      <c r="E311" s="1" t="s">
        <v>25</v>
      </c>
      <c r="F311" s="1" t="s">
        <v>202</v>
      </c>
      <c r="G311" s="3" t="s">
        <v>22</v>
      </c>
      <c r="H311" s="3"/>
      <c r="I311" s="10">
        <v>1460.3</v>
      </c>
      <c r="J311" s="13"/>
      <c r="K311" s="65">
        <f>I311+J311</f>
        <v>1460.3</v>
      </c>
      <c r="L311" s="59"/>
      <c r="M311" s="59"/>
      <c r="N311" s="59"/>
      <c r="O311" s="56">
        <f>K311+L311+M311+N311</f>
        <v>1460.3</v>
      </c>
      <c r="P311" s="56"/>
      <c r="Q311" s="56"/>
      <c r="R311" s="56"/>
      <c r="S311" s="10">
        <f t="shared" ref="S311" si="329">O311+P311+Q311+R311</f>
        <v>1460.3</v>
      </c>
    </row>
    <row r="312" spans="1:19" ht="31.5" x14ac:dyDescent="0.2">
      <c r="A312" s="36"/>
      <c r="B312" s="36" t="s">
        <v>98</v>
      </c>
      <c r="C312" s="16">
        <v>908</v>
      </c>
      <c r="D312" s="1" t="s">
        <v>20</v>
      </c>
      <c r="E312" s="1" t="s">
        <v>9</v>
      </c>
      <c r="F312" s="1" t="s">
        <v>0</v>
      </c>
      <c r="G312" s="3" t="s">
        <v>0</v>
      </c>
      <c r="H312" s="3"/>
      <c r="I312" s="15">
        <f t="shared" ref="I312:S314" si="330">I313</f>
        <v>35797.399999999994</v>
      </c>
      <c r="J312" s="12">
        <f t="shared" si="330"/>
        <v>30</v>
      </c>
      <c r="K312" s="67">
        <f t="shared" si="330"/>
        <v>35639.57</v>
      </c>
      <c r="L312" s="59">
        <f t="shared" si="330"/>
        <v>-754.8</v>
      </c>
      <c r="M312" s="59">
        <f t="shared" si="330"/>
        <v>184</v>
      </c>
      <c r="N312" s="59">
        <f t="shared" si="330"/>
        <v>0</v>
      </c>
      <c r="O312" s="56">
        <f t="shared" si="330"/>
        <v>35068.769999999997</v>
      </c>
      <c r="P312" s="59">
        <f t="shared" si="330"/>
        <v>0</v>
      </c>
      <c r="Q312" s="59">
        <f t="shared" si="330"/>
        <v>0</v>
      </c>
      <c r="R312" s="59">
        <f t="shared" si="330"/>
        <v>0</v>
      </c>
      <c r="S312" s="10">
        <f t="shared" si="330"/>
        <v>35068.769999999997</v>
      </c>
    </row>
    <row r="313" spans="1:19" x14ac:dyDescent="0.2">
      <c r="A313" s="36"/>
      <c r="B313" s="36" t="s">
        <v>31</v>
      </c>
      <c r="C313" s="16">
        <v>908</v>
      </c>
      <c r="D313" s="1" t="s">
        <v>20</v>
      </c>
      <c r="E313" s="1" t="s">
        <v>9</v>
      </c>
      <c r="F313" s="1" t="s">
        <v>140</v>
      </c>
      <c r="G313" s="3" t="s">
        <v>0</v>
      </c>
      <c r="H313" s="3"/>
      <c r="I313" s="15">
        <f t="shared" si="330"/>
        <v>35797.399999999994</v>
      </c>
      <c r="J313" s="12">
        <f t="shared" si="330"/>
        <v>30</v>
      </c>
      <c r="K313" s="62">
        <f t="shared" si="330"/>
        <v>35639.57</v>
      </c>
      <c r="L313" s="59">
        <f t="shared" si="330"/>
        <v>-754.8</v>
      </c>
      <c r="M313" s="59">
        <f t="shared" si="330"/>
        <v>184</v>
      </c>
      <c r="N313" s="59">
        <f t="shared" si="330"/>
        <v>0</v>
      </c>
      <c r="O313" s="56">
        <f t="shared" si="330"/>
        <v>35068.769999999997</v>
      </c>
      <c r="P313" s="59">
        <f t="shared" si="330"/>
        <v>0</v>
      </c>
      <c r="Q313" s="59">
        <f t="shared" si="330"/>
        <v>0</v>
      </c>
      <c r="R313" s="59">
        <f t="shared" si="330"/>
        <v>0</v>
      </c>
      <c r="S313" s="10">
        <f t="shared" si="330"/>
        <v>35068.769999999997</v>
      </c>
    </row>
    <row r="314" spans="1:19" x14ac:dyDescent="0.2">
      <c r="A314" s="36" t="s">
        <v>0</v>
      </c>
      <c r="B314" s="36" t="s">
        <v>99</v>
      </c>
      <c r="C314" s="16">
        <v>908</v>
      </c>
      <c r="D314" s="1" t="s">
        <v>20</v>
      </c>
      <c r="E314" s="1" t="s">
        <v>9</v>
      </c>
      <c r="F314" s="1" t="s">
        <v>204</v>
      </c>
      <c r="G314" s="3"/>
      <c r="H314" s="3"/>
      <c r="I314" s="15">
        <f t="shared" si="330"/>
        <v>35797.399999999994</v>
      </c>
      <c r="J314" s="12">
        <f t="shared" si="330"/>
        <v>30</v>
      </c>
      <c r="K314" s="62">
        <f t="shared" si="330"/>
        <v>35639.57</v>
      </c>
      <c r="L314" s="59">
        <f t="shared" si="330"/>
        <v>-754.8</v>
      </c>
      <c r="M314" s="59">
        <f t="shared" si="330"/>
        <v>184</v>
      </c>
      <c r="N314" s="59">
        <f t="shared" si="330"/>
        <v>0</v>
      </c>
      <c r="O314" s="56">
        <f t="shared" si="330"/>
        <v>35068.769999999997</v>
      </c>
      <c r="P314" s="59">
        <f t="shared" si="330"/>
        <v>0</v>
      </c>
      <c r="Q314" s="59">
        <f t="shared" si="330"/>
        <v>0</v>
      </c>
      <c r="R314" s="59">
        <f t="shared" si="330"/>
        <v>0</v>
      </c>
      <c r="S314" s="10">
        <f t="shared" si="330"/>
        <v>35068.769999999997</v>
      </c>
    </row>
    <row r="315" spans="1:19" x14ac:dyDescent="0.2">
      <c r="A315" s="36" t="s">
        <v>0</v>
      </c>
      <c r="B315" s="36" t="s">
        <v>65</v>
      </c>
      <c r="C315" s="16">
        <v>908</v>
      </c>
      <c r="D315" s="1" t="s">
        <v>20</v>
      </c>
      <c r="E315" s="1" t="s">
        <v>9</v>
      </c>
      <c r="F315" s="1" t="s">
        <v>203</v>
      </c>
      <c r="G315" s="3"/>
      <c r="H315" s="3"/>
      <c r="I315" s="15">
        <f t="shared" ref="I315:R315" si="331">I316+I317+I318</f>
        <v>35797.399999999994</v>
      </c>
      <c r="J315" s="12">
        <f t="shared" si="331"/>
        <v>30</v>
      </c>
      <c r="K315" s="62">
        <f t="shared" si="331"/>
        <v>35639.57</v>
      </c>
      <c r="L315" s="59">
        <f t="shared" si="331"/>
        <v>-754.8</v>
      </c>
      <c r="M315" s="59">
        <f t="shared" si="331"/>
        <v>184</v>
      </c>
      <c r="N315" s="59">
        <f t="shared" si="331"/>
        <v>0</v>
      </c>
      <c r="O315" s="56">
        <f t="shared" si="331"/>
        <v>35068.769999999997</v>
      </c>
      <c r="P315" s="59">
        <f t="shared" si="331"/>
        <v>0</v>
      </c>
      <c r="Q315" s="59">
        <f t="shared" si="331"/>
        <v>0</v>
      </c>
      <c r="R315" s="59">
        <f t="shared" si="331"/>
        <v>0</v>
      </c>
      <c r="S315" s="10">
        <f t="shared" ref="S315" si="332">S316+S317+S318</f>
        <v>35068.769999999997</v>
      </c>
    </row>
    <row r="316" spans="1:19" ht="47.25" x14ac:dyDescent="0.2">
      <c r="A316" s="36" t="s">
        <v>0</v>
      </c>
      <c r="B316" s="36" t="s">
        <v>21</v>
      </c>
      <c r="C316" s="16">
        <v>908</v>
      </c>
      <c r="D316" s="1" t="s">
        <v>20</v>
      </c>
      <c r="E316" s="1" t="s">
        <v>9</v>
      </c>
      <c r="F316" s="1" t="s">
        <v>203</v>
      </c>
      <c r="G316" s="3" t="s">
        <v>22</v>
      </c>
      <c r="H316" s="3"/>
      <c r="I316" s="10">
        <v>30360.7</v>
      </c>
      <c r="J316" s="13"/>
      <c r="K316" s="63">
        <v>30119.5</v>
      </c>
      <c r="L316" s="59">
        <v>-754.8</v>
      </c>
      <c r="M316" s="59"/>
      <c r="N316" s="59"/>
      <c r="O316" s="56">
        <f>K316+L316+M316+N316</f>
        <v>29364.7</v>
      </c>
      <c r="P316" s="56"/>
      <c r="Q316" s="56"/>
      <c r="R316" s="56"/>
      <c r="S316" s="10">
        <f t="shared" ref="S316" si="333">O316+P316+Q316+R316</f>
        <v>29364.7</v>
      </c>
    </row>
    <row r="317" spans="1:19" x14ac:dyDescent="0.2">
      <c r="A317" s="36"/>
      <c r="B317" s="36" t="s">
        <v>176</v>
      </c>
      <c r="C317" s="16">
        <v>908</v>
      </c>
      <c r="D317" s="1" t="s">
        <v>20</v>
      </c>
      <c r="E317" s="1" t="s">
        <v>9</v>
      </c>
      <c r="F317" s="1" t="s">
        <v>203</v>
      </c>
      <c r="G317" s="3" t="s">
        <v>12</v>
      </c>
      <c r="H317" s="3"/>
      <c r="I317" s="10">
        <v>4932.5</v>
      </c>
      <c r="J317" s="13">
        <v>30</v>
      </c>
      <c r="K317" s="63">
        <v>5015.87</v>
      </c>
      <c r="L317" s="59"/>
      <c r="M317" s="59">
        <v>184</v>
      </c>
      <c r="N317" s="59"/>
      <c r="O317" s="56">
        <f>K317+L317+M317+N317</f>
        <v>5199.87</v>
      </c>
      <c r="P317" s="56"/>
      <c r="Q317" s="56"/>
      <c r="R317" s="56"/>
      <c r="S317" s="10">
        <f t="shared" ref="S317" si="334">O317+P317+Q317+R317</f>
        <v>5199.87</v>
      </c>
    </row>
    <row r="318" spans="1:19" x14ac:dyDescent="0.2">
      <c r="A318" s="36"/>
      <c r="B318" s="36" t="s">
        <v>23</v>
      </c>
      <c r="C318" s="16">
        <v>908</v>
      </c>
      <c r="D318" s="1" t="s">
        <v>20</v>
      </c>
      <c r="E318" s="1" t="s">
        <v>9</v>
      </c>
      <c r="F318" s="1" t="s">
        <v>203</v>
      </c>
      <c r="G318" s="3" t="s">
        <v>24</v>
      </c>
      <c r="H318" s="3"/>
      <c r="I318" s="10">
        <v>504.2</v>
      </c>
      <c r="J318" s="13"/>
      <c r="K318" s="63">
        <f>I318+J318</f>
        <v>504.2</v>
      </c>
      <c r="L318" s="59"/>
      <c r="M318" s="59"/>
      <c r="N318" s="59"/>
      <c r="O318" s="56">
        <f>K318+L318+M318+N318</f>
        <v>504.2</v>
      </c>
      <c r="P318" s="56"/>
      <c r="Q318" s="56"/>
      <c r="R318" s="56"/>
      <c r="S318" s="10">
        <f t="shared" ref="S318" si="335">O318+P318+Q318+R318</f>
        <v>504.2</v>
      </c>
    </row>
    <row r="319" spans="1:19" x14ac:dyDescent="0.2">
      <c r="A319" s="36"/>
      <c r="B319" s="36" t="s">
        <v>100</v>
      </c>
      <c r="C319" s="16">
        <v>908</v>
      </c>
      <c r="D319" s="2" t="s">
        <v>20</v>
      </c>
      <c r="E319" s="2" t="s">
        <v>14</v>
      </c>
      <c r="F319" s="1"/>
      <c r="G319" s="3"/>
      <c r="H319" s="3"/>
      <c r="I319" s="15">
        <f t="shared" ref="I319:S319" si="336">I320</f>
        <v>50</v>
      </c>
      <c r="J319" s="12">
        <f t="shared" si="336"/>
        <v>0</v>
      </c>
      <c r="K319" s="67">
        <f t="shared" si="336"/>
        <v>50</v>
      </c>
      <c r="L319" s="59">
        <f t="shared" si="336"/>
        <v>0</v>
      </c>
      <c r="M319" s="59">
        <f t="shared" si="336"/>
        <v>0</v>
      </c>
      <c r="N319" s="59">
        <f t="shared" si="336"/>
        <v>0</v>
      </c>
      <c r="O319" s="56">
        <f t="shared" si="336"/>
        <v>50</v>
      </c>
      <c r="P319" s="59">
        <f t="shared" si="336"/>
        <v>0</v>
      </c>
      <c r="Q319" s="59">
        <f t="shared" si="336"/>
        <v>0</v>
      </c>
      <c r="R319" s="59">
        <f t="shared" si="336"/>
        <v>0</v>
      </c>
      <c r="S319" s="10">
        <f t="shared" si="336"/>
        <v>50</v>
      </c>
    </row>
    <row r="320" spans="1:19" x14ac:dyDescent="0.2">
      <c r="A320" s="36"/>
      <c r="B320" s="36" t="s">
        <v>31</v>
      </c>
      <c r="C320" s="16">
        <v>908</v>
      </c>
      <c r="D320" s="1" t="s">
        <v>20</v>
      </c>
      <c r="E320" s="2" t="s">
        <v>14</v>
      </c>
      <c r="F320" s="1" t="s">
        <v>140</v>
      </c>
      <c r="G320" s="3" t="s">
        <v>0</v>
      </c>
      <c r="H320" s="3"/>
      <c r="I320" s="15">
        <f t="shared" ref="I320:S320" si="337">I321</f>
        <v>50</v>
      </c>
      <c r="J320" s="12">
        <f t="shared" si="337"/>
        <v>0</v>
      </c>
      <c r="K320" s="62">
        <f t="shared" si="337"/>
        <v>50</v>
      </c>
      <c r="L320" s="59">
        <f t="shared" si="337"/>
        <v>0</v>
      </c>
      <c r="M320" s="59">
        <f t="shared" si="337"/>
        <v>0</v>
      </c>
      <c r="N320" s="59">
        <f t="shared" si="337"/>
        <v>0</v>
      </c>
      <c r="O320" s="56">
        <f t="shared" si="337"/>
        <v>50</v>
      </c>
      <c r="P320" s="59">
        <f t="shared" si="337"/>
        <v>0</v>
      </c>
      <c r="Q320" s="59">
        <f t="shared" si="337"/>
        <v>0</v>
      </c>
      <c r="R320" s="59">
        <f t="shared" si="337"/>
        <v>0</v>
      </c>
      <c r="S320" s="10">
        <f t="shared" si="337"/>
        <v>50</v>
      </c>
    </row>
    <row r="321" spans="1:19" x14ac:dyDescent="0.2">
      <c r="A321" s="36"/>
      <c r="B321" s="36" t="s">
        <v>101</v>
      </c>
      <c r="C321" s="16">
        <v>908</v>
      </c>
      <c r="D321" s="2" t="s">
        <v>20</v>
      </c>
      <c r="E321" s="2" t="s">
        <v>14</v>
      </c>
      <c r="F321" s="1" t="s">
        <v>205</v>
      </c>
      <c r="G321" s="3"/>
      <c r="H321" s="3"/>
      <c r="I321" s="15">
        <f t="shared" ref="I321:R321" si="338">I322+I324</f>
        <v>50</v>
      </c>
      <c r="J321" s="12">
        <f t="shared" si="338"/>
        <v>0</v>
      </c>
      <c r="K321" s="62">
        <f t="shared" si="338"/>
        <v>50</v>
      </c>
      <c r="L321" s="59">
        <f t="shared" si="338"/>
        <v>0</v>
      </c>
      <c r="M321" s="59">
        <f t="shared" si="338"/>
        <v>0</v>
      </c>
      <c r="N321" s="59">
        <f t="shared" si="338"/>
        <v>0</v>
      </c>
      <c r="O321" s="56">
        <f t="shared" si="338"/>
        <v>50</v>
      </c>
      <c r="P321" s="59">
        <f t="shared" si="338"/>
        <v>0</v>
      </c>
      <c r="Q321" s="59">
        <f t="shared" si="338"/>
        <v>0</v>
      </c>
      <c r="R321" s="59">
        <f t="shared" si="338"/>
        <v>0</v>
      </c>
      <c r="S321" s="10">
        <f t="shared" ref="S321" si="339">S322+S324</f>
        <v>50</v>
      </c>
    </row>
    <row r="322" spans="1:19" x14ac:dyDescent="0.2">
      <c r="A322" s="36"/>
      <c r="B322" s="36" t="s">
        <v>102</v>
      </c>
      <c r="C322" s="16">
        <v>908</v>
      </c>
      <c r="D322" s="2" t="s">
        <v>20</v>
      </c>
      <c r="E322" s="2" t="s">
        <v>14</v>
      </c>
      <c r="F322" s="1" t="s">
        <v>206</v>
      </c>
      <c r="G322" s="3"/>
      <c r="H322" s="3"/>
      <c r="I322" s="15">
        <f t="shared" ref="I322:S322" si="340">I323</f>
        <v>40</v>
      </c>
      <c r="J322" s="12">
        <f t="shared" si="340"/>
        <v>0</v>
      </c>
      <c r="K322" s="62">
        <f t="shared" si="340"/>
        <v>40</v>
      </c>
      <c r="L322" s="59">
        <f t="shared" si="340"/>
        <v>0</v>
      </c>
      <c r="M322" s="59">
        <f t="shared" si="340"/>
        <v>0</v>
      </c>
      <c r="N322" s="59">
        <f t="shared" si="340"/>
        <v>0</v>
      </c>
      <c r="O322" s="56">
        <f t="shared" si="340"/>
        <v>40</v>
      </c>
      <c r="P322" s="59">
        <f t="shared" si="340"/>
        <v>0</v>
      </c>
      <c r="Q322" s="59">
        <f t="shared" si="340"/>
        <v>0</v>
      </c>
      <c r="R322" s="59">
        <f t="shared" si="340"/>
        <v>0</v>
      </c>
      <c r="S322" s="10">
        <f t="shared" si="340"/>
        <v>40</v>
      </c>
    </row>
    <row r="323" spans="1:19" x14ac:dyDescent="0.2">
      <c r="A323" s="36"/>
      <c r="B323" s="36" t="s">
        <v>176</v>
      </c>
      <c r="C323" s="16">
        <v>908</v>
      </c>
      <c r="D323" s="1" t="s">
        <v>20</v>
      </c>
      <c r="E323" s="2" t="s">
        <v>14</v>
      </c>
      <c r="F323" s="1" t="s">
        <v>206</v>
      </c>
      <c r="G323" s="3" t="s">
        <v>12</v>
      </c>
      <c r="H323" s="3"/>
      <c r="I323" s="10">
        <v>40</v>
      </c>
      <c r="J323" s="13"/>
      <c r="K323" s="63">
        <f>I323+J323</f>
        <v>40</v>
      </c>
      <c r="L323" s="59"/>
      <c r="M323" s="59"/>
      <c r="N323" s="59"/>
      <c r="O323" s="56">
        <f>K323+L323+M323+N323</f>
        <v>40</v>
      </c>
      <c r="P323" s="56"/>
      <c r="Q323" s="56"/>
      <c r="R323" s="56"/>
      <c r="S323" s="10">
        <f t="shared" ref="S323" si="341">O323+P323+Q323+R323</f>
        <v>40</v>
      </c>
    </row>
    <row r="324" spans="1:19" ht="31.5" x14ac:dyDescent="0.2">
      <c r="A324" s="36"/>
      <c r="B324" s="36" t="s">
        <v>59</v>
      </c>
      <c r="C324" s="16">
        <v>908</v>
      </c>
      <c r="D324" s="2" t="s">
        <v>20</v>
      </c>
      <c r="E324" s="2" t="s">
        <v>14</v>
      </c>
      <c r="F324" s="1" t="s">
        <v>207</v>
      </c>
      <c r="G324" s="3"/>
      <c r="H324" s="3"/>
      <c r="I324" s="15">
        <f t="shared" ref="I324:S324" si="342">I325</f>
        <v>10</v>
      </c>
      <c r="J324" s="12">
        <f t="shared" si="342"/>
        <v>0</v>
      </c>
      <c r="K324" s="62">
        <f t="shared" si="342"/>
        <v>10</v>
      </c>
      <c r="L324" s="62">
        <f t="shared" si="342"/>
        <v>0</v>
      </c>
      <c r="M324" s="62">
        <f t="shared" si="342"/>
        <v>0</v>
      </c>
      <c r="N324" s="62">
        <f t="shared" si="342"/>
        <v>0</v>
      </c>
      <c r="O324" s="62">
        <f t="shared" si="342"/>
        <v>10</v>
      </c>
      <c r="P324" s="89">
        <f t="shared" si="342"/>
        <v>0</v>
      </c>
      <c r="Q324" s="89">
        <f t="shared" si="342"/>
        <v>0</v>
      </c>
      <c r="R324" s="89">
        <f t="shared" si="342"/>
        <v>0</v>
      </c>
      <c r="S324" s="15">
        <f t="shared" si="342"/>
        <v>10</v>
      </c>
    </row>
    <row r="325" spans="1:19" x14ac:dyDescent="0.2">
      <c r="A325" s="36"/>
      <c r="B325" s="36" t="s">
        <v>176</v>
      </c>
      <c r="C325" s="16">
        <v>908</v>
      </c>
      <c r="D325" s="1" t="s">
        <v>20</v>
      </c>
      <c r="E325" s="2" t="s">
        <v>14</v>
      </c>
      <c r="F325" s="1" t="s">
        <v>207</v>
      </c>
      <c r="G325" s="3" t="s">
        <v>12</v>
      </c>
      <c r="H325" s="3"/>
      <c r="I325" s="10">
        <v>10</v>
      </c>
      <c r="J325" s="13"/>
      <c r="K325" s="63">
        <f>I325+J325</f>
        <v>10</v>
      </c>
      <c r="L325" s="59"/>
      <c r="M325" s="59"/>
      <c r="N325" s="59"/>
      <c r="O325" s="56">
        <f>K325+L325+M325+N325</f>
        <v>10</v>
      </c>
      <c r="P325" s="56"/>
      <c r="Q325" s="56"/>
      <c r="R325" s="56"/>
      <c r="S325" s="10">
        <f t="shared" ref="S325" si="343">O325+P325+Q325+R325</f>
        <v>10</v>
      </c>
    </row>
    <row r="326" spans="1:19" x14ac:dyDescent="0.2">
      <c r="A326" s="36"/>
      <c r="B326" s="36" t="s">
        <v>54</v>
      </c>
      <c r="C326" s="16">
        <v>908</v>
      </c>
      <c r="D326" s="2" t="s">
        <v>20</v>
      </c>
      <c r="E326" s="2" t="s">
        <v>55</v>
      </c>
      <c r="F326" s="1"/>
      <c r="G326" s="3"/>
      <c r="H326" s="3"/>
      <c r="I326" s="15">
        <f t="shared" ref="I326:R326" si="344">I327+I330+I334+I337+I355+I347</f>
        <v>1337.6</v>
      </c>
      <c r="J326" s="12">
        <f t="shared" si="344"/>
        <v>1665</v>
      </c>
      <c r="K326" s="67">
        <f t="shared" si="344"/>
        <v>3002.6</v>
      </c>
      <c r="L326" s="59">
        <f t="shared" si="344"/>
        <v>0</v>
      </c>
      <c r="M326" s="59">
        <f t="shared" si="344"/>
        <v>2300</v>
      </c>
      <c r="N326" s="59">
        <f t="shared" si="344"/>
        <v>0</v>
      </c>
      <c r="O326" s="56">
        <f t="shared" si="344"/>
        <v>5302.6</v>
      </c>
      <c r="P326" s="59">
        <f t="shared" si="344"/>
        <v>3378.9724200000001</v>
      </c>
      <c r="Q326" s="59">
        <f t="shared" si="344"/>
        <v>0</v>
      </c>
      <c r="R326" s="59">
        <f t="shared" si="344"/>
        <v>0</v>
      </c>
      <c r="S326" s="10">
        <f t="shared" ref="S326" si="345">S327+S330+S334+S337+S355+S347</f>
        <v>8681.5724200000004</v>
      </c>
    </row>
    <row r="327" spans="1:19" ht="31.5" x14ac:dyDescent="0.2">
      <c r="A327" s="36"/>
      <c r="B327" s="44" t="s">
        <v>67</v>
      </c>
      <c r="C327" s="16">
        <v>908</v>
      </c>
      <c r="D327" s="2" t="s">
        <v>20</v>
      </c>
      <c r="E327" s="2" t="s">
        <v>55</v>
      </c>
      <c r="F327" s="1" t="s">
        <v>151</v>
      </c>
      <c r="G327" s="3" t="s">
        <v>0</v>
      </c>
      <c r="H327" s="3"/>
      <c r="I327" s="15">
        <f t="shared" ref="I327:S328" si="346">I328</f>
        <v>20</v>
      </c>
      <c r="J327" s="12">
        <f t="shared" si="346"/>
        <v>0</v>
      </c>
      <c r="K327" s="62">
        <f t="shared" si="346"/>
        <v>20</v>
      </c>
      <c r="L327" s="59">
        <f t="shared" si="346"/>
        <v>0</v>
      </c>
      <c r="M327" s="59">
        <f t="shared" si="346"/>
        <v>0</v>
      </c>
      <c r="N327" s="59">
        <f t="shared" si="346"/>
        <v>0</v>
      </c>
      <c r="O327" s="56">
        <f t="shared" si="346"/>
        <v>20</v>
      </c>
      <c r="P327" s="59">
        <f t="shared" si="346"/>
        <v>0</v>
      </c>
      <c r="Q327" s="59">
        <f t="shared" si="346"/>
        <v>0</v>
      </c>
      <c r="R327" s="59">
        <f t="shared" si="346"/>
        <v>0</v>
      </c>
      <c r="S327" s="10">
        <f t="shared" si="346"/>
        <v>20</v>
      </c>
    </row>
    <row r="328" spans="1:19" x14ac:dyDescent="0.2">
      <c r="A328" s="36"/>
      <c r="B328" s="36" t="s">
        <v>153</v>
      </c>
      <c r="C328" s="16">
        <v>908</v>
      </c>
      <c r="D328" s="2" t="s">
        <v>20</v>
      </c>
      <c r="E328" s="2" t="s">
        <v>55</v>
      </c>
      <c r="F328" s="1" t="s">
        <v>152</v>
      </c>
      <c r="G328" s="3" t="s">
        <v>0</v>
      </c>
      <c r="H328" s="3"/>
      <c r="I328" s="15">
        <f t="shared" si="346"/>
        <v>20</v>
      </c>
      <c r="J328" s="12">
        <f t="shared" si="346"/>
        <v>0</v>
      </c>
      <c r="K328" s="62">
        <f t="shared" si="346"/>
        <v>20</v>
      </c>
      <c r="L328" s="59">
        <f t="shared" si="346"/>
        <v>0</v>
      </c>
      <c r="M328" s="59">
        <f t="shared" si="346"/>
        <v>0</v>
      </c>
      <c r="N328" s="59">
        <f t="shared" si="346"/>
        <v>0</v>
      </c>
      <c r="O328" s="56">
        <f t="shared" si="346"/>
        <v>20</v>
      </c>
      <c r="P328" s="59">
        <f t="shared" si="346"/>
        <v>0</v>
      </c>
      <c r="Q328" s="59">
        <f t="shared" si="346"/>
        <v>0</v>
      </c>
      <c r="R328" s="59">
        <f t="shared" si="346"/>
        <v>0</v>
      </c>
      <c r="S328" s="10">
        <f t="shared" si="346"/>
        <v>20</v>
      </c>
    </row>
    <row r="329" spans="1:19" x14ac:dyDescent="0.2">
      <c r="A329" s="36"/>
      <c r="B329" s="36" t="s">
        <v>176</v>
      </c>
      <c r="C329" s="16">
        <v>908</v>
      </c>
      <c r="D329" s="2" t="s">
        <v>20</v>
      </c>
      <c r="E329" s="2" t="s">
        <v>55</v>
      </c>
      <c r="F329" s="1" t="s">
        <v>152</v>
      </c>
      <c r="G329" s="3">
        <v>200</v>
      </c>
      <c r="H329" s="3"/>
      <c r="I329" s="10">
        <v>20</v>
      </c>
      <c r="J329" s="13"/>
      <c r="K329" s="63">
        <f>I329+J329</f>
        <v>20</v>
      </c>
      <c r="L329" s="59"/>
      <c r="M329" s="59"/>
      <c r="N329" s="59"/>
      <c r="O329" s="56">
        <f>K329+L329+M329+N329</f>
        <v>20</v>
      </c>
      <c r="P329" s="56"/>
      <c r="Q329" s="56"/>
      <c r="R329" s="56"/>
      <c r="S329" s="10">
        <f t="shared" ref="S329" si="347">O329+P329+Q329+R329</f>
        <v>20</v>
      </c>
    </row>
    <row r="330" spans="1:19" x14ac:dyDescent="0.2">
      <c r="A330" s="36"/>
      <c r="B330" s="36" t="s">
        <v>107</v>
      </c>
      <c r="C330" s="16">
        <v>908</v>
      </c>
      <c r="D330" s="2" t="s">
        <v>20</v>
      </c>
      <c r="E330" s="2" t="s">
        <v>55</v>
      </c>
      <c r="F330" s="1" t="s">
        <v>208</v>
      </c>
      <c r="G330" s="3"/>
      <c r="H330" s="3"/>
      <c r="I330" s="15">
        <f t="shared" ref="I330:S332" si="348">I331</f>
        <v>50</v>
      </c>
      <c r="J330" s="12">
        <f t="shared" si="348"/>
        <v>0</v>
      </c>
      <c r="K330" s="62">
        <f t="shared" si="348"/>
        <v>50</v>
      </c>
      <c r="L330" s="59">
        <f t="shared" si="348"/>
        <v>0</v>
      </c>
      <c r="M330" s="59">
        <f t="shared" si="348"/>
        <v>0</v>
      </c>
      <c r="N330" s="59">
        <f t="shared" si="348"/>
        <v>0</v>
      </c>
      <c r="O330" s="56">
        <f t="shared" si="348"/>
        <v>50</v>
      </c>
      <c r="P330" s="59">
        <f t="shared" si="348"/>
        <v>0</v>
      </c>
      <c r="Q330" s="59">
        <f t="shared" si="348"/>
        <v>0</v>
      </c>
      <c r="R330" s="59">
        <f t="shared" si="348"/>
        <v>0</v>
      </c>
      <c r="S330" s="10">
        <f t="shared" si="348"/>
        <v>50</v>
      </c>
    </row>
    <row r="331" spans="1:19" ht="31.5" x14ac:dyDescent="0.2">
      <c r="A331" s="36"/>
      <c r="B331" s="36" t="s">
        <v>121</v>
      </c>
      <c r="C331" s="16">
        <v>908</v>
      </c>
      <c r="D331" s="2" t="s">
        <v>20</v>
      </c>
      <c r="E331" s="2" t="s">
        <v>55</v>
      </c>
      <c r="F331" s="1" t="s">
        <v>209</v>
      </c>
      <c r="G331" s="3"/>
      <c r="H331" s="3"/>
      <c r="I331" s="15">
        <f t="shared" si="348"/>
        <v>50</v>
      </c>
      <c r="J331" s="12">
        <f t="shared" si="348"/>
        <v>0</v>
      </c>
      <c r="K331" s="62">
        <f t="shared" si="348"/>
        <v>50</v>
      </c>
      <c r="L331" s="59">
        <f t="shared" si="348"/>
        <v>0</v>
      </c>
      <c r="M331" s="59">
        <f t="shared" si="348"/>
        <v>0</v>
      </c>
      <c r="N331" s="59">
        <f t="shared" si="348"/>
        <v>0</v>
      </c>
      <c r="O331" s="56">
        <f t="shared" si="348"/>
        <v>50</v>
      </c>
      <c r="P331" s="59">
        <f t="shared" si="348"/>
        <v>0</v>
      </c>
      <c r="Q331" s="59">
        <f t="shared" si="348"/>
        <v>0</v>
      </c>
      <c r="R331" s="59">
        <f t="shared" si="348"/>
        <v>0</v>
      </c>
      <c r="S331" s="10">
        <f t="shared" si="348"/>
        <v>50</v>
      </c>
    </row>
    <row r="332" spans="1:19" ht="31.5" x14ac:dyDescent="0.2">
      <c r="A332" s="36"/>
      <c r="B332" s="36" t="s">
        <v>210</v>
      </c>
      <c r="C332" s="16">
        <v>908</v>
      </c>
      <c r="D332" s="2" t="s">
        <v>20</v>
      </c>
      <c r="E332" s="2" t="s">
        <v>55</v>
      </c>
      <c r="F332" s="1" t="s">
        <v>211</v>
      </c>
      <c r="G332" s="3"/>
      <c r="H332" s="3"/>
      <c r="I332" s="15">
        <f t="shared" si="348"/>
        <v>50</v>
      </c>
      <c r="J332" s="12">
        <f t="shared" si="348"/>
        <v>0</v>
      </c>
      <c r="K332" s="62">
        <f t="shared" si="348"/>
        <v>50</v>
      </c>
      <c r="L332" s="59">
        <f t="shared" si="348"/>
        <v>0</v>
      </c>
      <c r="M332" s="59">
        <f t="shared" si="348"/>
        <v>0</v>
      </c>
      <c r="N332" s="59">
        <f t="shared" si="348"/>
        <v>0</v>
      </c>
      <c r="O332" s="56">
        <f t="shared" si="348"/>
        <v>50</v>
      </c>
      <c r="P332" s="59">
        <f t="shared" si="348"/>
        <v>0</v>
      </c>
      <c r="Q332" s="59">
        <f t="shared" si="348"/>
        <v>0</v>
      </c>
      <c r="R332" s="59">
        <f t="shared" si="348"/>
        <v>0</v>
      </c>
      <c r="S332" s="10">
        <f t="shared" si="348"/>
        <v>50</v>
      </c>
    </row>
    <row r="333" spans="1:19" x14ac:dyDescent="0.2">
      <c r="A333" s="36"/>
      <c r="B333" s="36" t="s">
        <v>176</v>
      </c>
      <c r="C333" s="16">
        <v>908</v>
      </c>
      <c r="D333" s="2" t="s">
        <v>20</v>
      </c>
      <c r="E333" s="2" t="s">
        <v>55</v>
      </c>
      <c r="F333" s="1" t="s">
        <v>211</v>
      </c>
      <c r="G333" s="3">
        <v>200</v>
      </c>
      <c r="H333" s="3"/>
      <c r="I333" s="10">
        <v>50</v>
      </c>
      <c r="J333" s="13"/>
      <c r="K333" s="63">
        <f>I333+J333</f>
        <v>50</v>
      </c>
      <c r="L333" s="59"/>
      <c r="M333" s="59"/>
      <c r="N333" s="59"/>
      <c r="O333" s="56">
        <f>K333+L333+M333+N333</f>
        <v>50</v>
      </c>
      <c r="P333" s="56"/>
      <c r="Q333" s="56"/>
      <c r="R333" s="56"/>
      <c r="S333" s="10">
        <f t="shared" ref="S333" si="349">O333+P333+Q333+R333</f>
        <v>50</v>
      </c>
    </row>
    <row r="334" spans="1:19" x14ac:dyDescent="0.2">
      <c r="A334" s="36"/>
      <c r="B334" s="36" t="s">
        <v>136</v>
      </c>
      <c r="C334" s="16">
        <v>908</v>
      </c>
      <c r="D334" s="1" t="s">
        <v>20</v>
      </c>
      <c r="E334" s="2" t="s">
        <v>55</v>
      </c>
      <c r="F334" s="1" t="s">
        <v>163</v>
      </c>
      <c r="G334" s="3"/>
      <c r="H334" s="3"/>
      <c r="I334" s="15">
        <f t="shared" ref="I334:S335" si="350">I335</f>
        <v>850</v>
      </c>
      <c r="J334" s="12">
        <f t="shared" si="350"/>
        <v>0</v>
      </c>
      <c r="K334" s="62">
        <f t="shared" si="350"/>
        <v>850</v>
      </c>
      <c r="L334" s="59">
        <f t="shared" si="350"/>
        <v>0</v>
      </c>
      <c r="M334" s="59">
        <f t="shared" si="350"/>
        <v>0</v>
      </c>
      <c r="N334" s="59">
        <f t="shared" si="350"/>
        <v>0</v>
      </c>
      <c r="O334" s="56">
        <f t="shared" si="350"/>
        <v>850</v>
      </c>
      <c r="P334" s="59">
        <f t="shared" si="350"/>
        <v>0</v>
      </c>
      <c r="Q334" s="59">
        <f t="shared" si="350"/>
        <v>0</v>
      </c>
      <c r="R334" s="59">
        <f t="shared" si="350"/>
        <v>0</v>
      </c>
      <c r="S334" s="10">
        <f t="shared" si="350"/>
        <v>850</v>
      </c>
    </row>
    <row r="335" spans="1:19" ht="31.5" x14ac:dyDescent="0.2">
      <c r="A335" s="36"/>
      <c r="B335" s="36" t="s">
        <v>436</v>
      </c>
      <c r="C335" s="16">
        <v>908</v>
      </c>
      <c r="D335" s="1" t="s">
        <v>20</v>
      </c>
      <c r="E335" s="2" t="s">
        <v>55</v>
      </c>
      <c r="F335" s="1" t="s">
        <v>339</v>
      </c>
      <c r="G335" s="3"/>
      <c r="H335" s="3"/>
      <c r="I335" s="15">
        <f t="shared" si="350"/>
        <v>850</v>
      </c>
      <c r="J335" s="12">
        <f t="shared" si="350"/>
        <v>0</v>
      </c>
      <c r="K335" s="62">
        <f t="shared" si="350"/>
        <v>850</v>
      </c>
      <c r="L335" s="59">
        <f t="shared" si="350"/>
        <v>0</v>
      </c>
      <c r="M335" s="59">
        <f t="shared" si="350"/>
        <v>0</v>
      </c>
      <c r="N335" s="59">
        <f t="shared" si="350"/>
        <v>0</v>
      </c>
      <c r="O335" s="56">
        <f t="shared" si="350"/>
        <v>850</v>
      </c>
      <c r="P335" s="59">
        <f t="shared" si="350"/>
        <v>0</v>
      </c>
      <c r="Q335" s="59">
        <f t="shared" si="350"/>
        <v>0</v>
      </c>
      <c r="R335" s="59">
        <f t="shared" si="350"/>
        <v>0</v>
      </c>
      <c r="S335" s="10">
        <f t="shared" si="350"/>
        <v>850</v>
      </c>
    </row>
    <row r="336" spans="1:19" x14ac:dyDescent="0.2">
      <c r="A336" s="36"/>
      <c r="B336" s="36" t="s">
        <v>176</v>
      </c>
      <c r="C336" s="16">
        <v>908</v>
      </c>
      <c r="D336" s="1" t="s">
        <v>20</v>
      </c>
      <c r="E336" s="2" t="s">
        <v>55</v>
      </c>
      <c r="F336" s="1" t="s">
        <v>339</v>
      </c>
      <c r="G336" s="3">
        <v>200</v>
      </c>
      <c r="H336" s="3"/>
      <c r="I336" s="10">
        <v>850</v>
      </c>
      <c r="J336" s="13"/>
      <c r="K336" s="63">
        <f>I336+J336</f>
        <v>850</v>
      </c>
      <c r="L336" s="59"/>
      <c r="M336" s="59"/>
      <c r="N336" s="59"/>
      <c r="O336" s="56">
        <f>K336+L336+M336+N336</f>
        <v>850</v>
      </c>
      <c r="P336" s="56"/>
      <c r="Q336" s="56"/>
      <c r="R336" s="56"/>
      <c r="S336" s="10">
        <f t="shared" ref="S336" si="351">O336+P336+Q336+R336</f>
        <v>850</v>
      </c>
    </row>
    <row r="337" spans="1:19" ht="31.5" x14ac:dyDescent="0.2">
      <c r="A337" s="36"/>
      <c r="B337" s="36" t="s">
        <v>122</v>
      </c>
      <c r="C337" s="16">
        <v>908</v>
      </c>
      <c r="D337" s="2" t="s">
        <v>20</v>
      </c>
      <c r="E337" s="2" t="s">
        <v>55</v>
      </c>
      <c r="F337" s="1" t="s">
        <v>212</v>
      </c>
      <c r="G337" s="3"/>
      <c r="H337" s="3"/>
      <c r="I337" s="15">
        <f t="shared" ref="I337:S337" si="352">I338</f>
        <v>220</v>
      </c>
      <c r="J337" s="12">
        <f t="shared" si="352"/>
        <v>0</v>
      </c>
      <c r="K337" s="62">
        <f t="shared" si="352"/>
        <v>220</v>
      </c>
      <c r="L337" s="59">
        <f t="shared" si="352"/>
        <v>0</v>
      </c>
      <c r="M337" s="59">
        <f t="shared" si="352"/>
        <v>2300</v>
      </c>
      <c r="N337" s="59">
        <f t="shared" si="352"/>
        <v>0</v>
      </c>
      <c r="O337" s="56">
        <f t="shared" si="352"/>
        <v>2520</v>
      </c>
      <c r="P337" s="59">
        <f t="shared" si="352"/>
        <v>3378.9724200000001</v>
      </c>
      <c r="Q337" s="59">
        <f t="shared" si="352"/>
        <v>0</v>
      </c>
      <c r="R337" s="59">
        <f t="shared" si="352"/>
        <v>0</v>
      </c>
      <c r="S337" s="10">
        <f t="shared" si="352"/>
        <v>5898.9724200000001</v>
      </c>
    </row>
    <row r="338" spans="1:19" ht="31.5" x14ac:dyDescent="0.2">
      <c r="A338" s="36"/>
      <c r="B338" s="36" t="s">
        <v>138</v>
      </c>
      <c r="C338" s="16">
        <v>908</v>
      </c>
      <c r="D338" s="2" t="s">
        <v>20</v>
      </c>
      <c r="E338" s="2" t="s">
        <v>55</v>
      </c>
      <c r="F338" s="1" t="s">
        <v>213</v>
      </c>
      <c r="G338" s="3"/>
      <c r="H338" s="3"/>
      <c r="I338" s="15">
        <f>I339+I341+I343</f>
        <v>220</v>
      </c>
      <c r="J338" s="12">
        <f>J339+J341+J343</f>
        <v>0</v>
      </c>
      <c r="K338" s="62">
        <f>K339+K341+K343+K345</f>
        <v>220</v>
      </c>
      <c r="L338" s="62">
        <f>L339+L341+L343+L345</f>
        <v>0</v>
      </c>
      <c r="M338" s="62">
        <f>M339+M341+M343+M345</f>
        <v>2300</v>
      </c>
      <c r="N338" s="62">
        <f>N339+N341+N343+N345</f>
        <v>0</v>
      </c>
      <c r="O338" s="62">
        <f>O339+O341+O343+O345</f>
        <v>2520</v>
      </c>
      <c r="P338" s="89">
        <f t="shared" ref="P338:R338" si="353">P339+P341+P343+P345</f>
        <v>3378.9724200000001</v>
      </c>
      <c r="Q338" s="89">
        <f t="shared" si="353"/>
        <v>0</v>
      </c>
      <c r="R338" s="89">
        <f t="shared" si="353"/>
        <v>0</v>
      </c>
      <c r="S338" s="15">
        <f t="shared" ref="S338" si="354">S339+S341+S343+S345</f>
        <v>5898.9724200000001</v>
      </c>
    </row>
    <row r="339" spans="1:19" ht="31.5" x14ac:dyDescent="0.2">
      <c r="A339" s="36"/>
      <c r="B339" s="36" t="s">
        <v>216</v>
      </c>
      <c r="C339" s="16">
        <v>908</v>
      </c>
      <c r="D339" s="2" t="s">
        <v>20</v>
      </c>
      <c r="E339" s="2" t="s">
        <v>55</v>
      </c>
      <c r="F339" s="1" t="s">
        <v>214</v>
      </c>
      <c r="G339" s="3"/>
      <c r="H339" s="3"/>
      <c r="I339" s="15">
        <f t="shared" ref="I339:S339" si="355">I340</f>
        <v>30</v>
      </c>
      <c r="J339" s="12">
        <f t="shared" si="355"/>
        <v>0</v>
      </c>
      <c r="K339" s="62">
        <f t="shared" si="355"/>
        <v>30</v>
      </c>
      <c r="L339" s="59">
        <f t="shared" si="355"/>
        <v>0</v>
      </c>
      <c r="M339" s="59">
        <f t="shared" si="355"/>
        <v>0</v>
      </c>
      <c r="N339" s="59">
        <f t="shared" si="355"/>
        <v>0</v>
      </c>
      <c r="O339" s="56">
        <f t="shared" si="355"/>
        <v>30</v>
      </c>
      <c r="P339" s="59">
        <f t="shared" si="355"/>
        <v>0</v>
      </c>
      <c r="Q339" s="59">
        <f t="shared" si="355"/>
        <v>0</v>
      </c>
      <c r="R339" s="59">
        <f t="shared" si="355"/>
        <v>0</v>
      </c>
      <c r="S339" s="10">
        <f t="shared" si="355"/>
        <v>30</v>
      </c>
    </row>
    <row r="340" spans="1:19" x14ac:dyDescent="0.2">
      <c r="A340" s="36"/>
      <c r="B340" s="36" t="s">
        <v>176</v>
      </c>
      <c r="C340" s="16">
        <v>908</v>
      </c>
      <c r="D340" s="2" t="s">
        <v>20</v>
      </c>
      <c r="E340" s="2" t="s">
        <v>55</v>
      </c>
      <c r="F340" s="1" t="s">
        <v>214</v>
      </c>
      <c r="G340" s="3">
        <v>200</v>
      </c>
      <c r="H340" s="3"/>
      <c r="I340" s="10">
        <v>30</v>
      </c>
      <c r="J340" s="13"/>
      <c r="K340" s="63">
        <f>I340+J340</f>
        <v>30</v>
      </c>
      <c r="L340" s="59"/>
      <c r="M340" s="59"/>
      <c r="N340" s="59"/>
      <c r="O340" s="56">
        <f>K340+L340+M340+N340</f>
        <v>30</v>
      </c>
      <c r="P340" s="56"/>
      <c r="Q340" s="56"/>
      <c r="R340" s="56"/>
      <c r="S340" s="10">
        <f t="shared" ref="S340" si="356">O340+P340+Q340+R340</f>
        <v>30</v>
      </c>
    </row>
    <row r="341" spans="1:19" ht="47.25" x14ac:dyDescent="0.2">
      <c r="A341" s="36"/>
      <c r="B341" s="36" t="s">
        <v>357</v>
      </c>
      <c r="C341" s="16">
        <v>908</v>
      </c>
      <c r="D341" s="2" t="s">
        <v>20</v>
      </c>
      <c r="E341" s="2" t="s">
        <v>55</v>
      </c>
      <c r="F341" s="1" t="s">
        <v>215</v>
      </c>
      <c r="G341" s="3"/>
      <c r="H341" s="3"/>
      <c r="I341" s="15">
        <f t="shared" ref="I341:S341" si="357">I342</f>
        <v>70</v>
      </c>
      <c r="J341" s="12">
        <f t="shared" si="357"/>
        <v>0</v>
      </c>
      <c r="K341" s="62">
        <f t="shared" si="357"/>
        <v>70</v>
      </c>
      <c r="L341" s="62">
        <f t="shared" si="357"/>
        <v>0</v>
      </c>
      <c r="M341" s="62">
        <f t="shared" si="357"/>
        <v>100</v>
      </c>
      <c r="N341" s="62">
        <f t="shared" si="357"/>
        <v>0</v>
      </c>
      <c r="O341" s="62">
        <f t="shared" si="357"/>
        <v>170</v>
      </c>
      <c r="P341" s="89">
        <f t="shared" si="357"/>
        <v>0</v>
      </c>
      <c r="Q341" s="89">
        <f t="shared" si="357"/>
        <v>0</v>
      </c>
      <c r="R341" s="89">
        <f t="shared" si="357"/>
        <v>0</v>
      </c>
      <c r="S341" s="15">
        <f t="shared" si="357"/>
        <v>170</v>
      </c>
    </row>
    <row r="342" spans="1:19" x14ac:dyDescent="0.2">
      <c r="A342" s="36"/>
      <c r="B342" s="36" t="s">
        <v>176</v>
      </c>
      <c r="C342" s="16">
        <v>908</v>
      </c>
      <c r="D342" s="2" t="s">
        <v>20</v>
      </c>
      <c r="E342" s="2" t="s">
        <v>55</v>
      </c>
      <c r="F342" s="1" t="s">
        <v>215</v>
      </c>
      <c r="G342" s="3">
        <v>200</v>
      </c>
      <c r="H342" s="3"/>
      <c r="I342" s="10">
        <v>70</v>
      </c>
      <c r="J342" s="13"/>
      <c r="K342" s="63">
        <f>I342+J342</f>
        <v>70</v>
      </c>
      <c r="L342" s="59"/>
      <c r="M342" s="59">
        <v>100</v>
      </c>
      <c r="N342" s="59"/>
      <c r="O342" s="56">
        <f>K342+L342+M342+N342</f>
        <v>170</v>
      </c>
      <c r="P342" s="56"/>
      <c r="Q342" s="56"/>
      <c r="R342" s="56"/>
      <c r="S342" s="10">
        <f t="shared" ref="S342" si="358">O342+P342+Q342+R342</f>
        <v>170</v>
      </c>
    </row>
    <row r="343" spans="1:19" ht="47.25" x14ac:dyDescent="0.2">
      <c r="A343" s="36"/>
      <c r="B343" s="36" t="s">
        <v>363</v>
      </c>
      <c r="C343" s="16">
        <v>908</v>
      </c>
      <c r="D343" s="2" t="s">
        <v>20</v>
      </c>
      <c r="E343" s="2" t="s">
        <v>55</v>
      </c>
      <c r="F343" s="1" t="s">
        <v>362</v>
      </c>
      <c r="G343" s="3"/>
      <c r="H343" s="3"/>
      <c r="I343" s="15">
        <f t="shared" ref="I343:S343" si="359">I344</f>
        <v>120</v>
      </c>
      <c r="J343" s="12">
        <f t="shared" si="359"/>
        <v>0</v>
      </c>
      <c r="K343" s="62">
        <f t="shared" si="359"/>
        <v>120</v>
      </c>
      <c r="L343" s="62">
        <f t="shared" si="359"/>
        <v>0</v>
      </c>
      <c r="M343" s="62">
        <f t="shared" si="359"/>
        <v>1200</v>
      </c>
      <c r="N343" s="62">
        <f t="shared" si="359"/>
        <v>0</v>
      </c>
      <c r="O343" s="62">
        <f t="shared" si="359"/>
        <v>1320</v>
      </c>
      <c r="P343" s="89">
        <f t="shared" si="359"/>
        <v>3378.9724200000001</v>
      </c>
      <c r="Q343" s="89">
        <f t="shared" si="359"/>
        <v>0</v>
      </c>
      <c r="R343" s="89">
        <f t="shared" si="359"/>
        <v>0</v>
      </c>
      <c r="S343" s="15">
        <f t="shared" si="359"/>
        <v>4698.9724200000001</v>
      </c>
    </row>
    <row r="344" spans="1:19" x14ac:dyDescent="0.2">
      <c r="A344" s="36"/>
      <c r="B344" s="36" t="s">
        <v>176</v>
      </c>
      <c r="C344" s="16">
        <v>908</v>
      </c>
      <c r="D344" s="2" t="s">
        <v>20</v>
      </c>
      <c r="E344" s="2" t="s">
        <v>55</v>
      </c>
      <c r="F344" s="1" t="s">
        <v>362</v>
      </c>
      <c r="G344" s="3">
        <v>200</v>
      </c>
      <c r="H344" s="3"/>
      <c r="I344" s="10">
        <v>120</v>
      </c>
      <c r="J344" s="13"/>
      <c r="K344" s="63">
        <f>I344+J344</f>
        <v>120</v>
      </c>
      <c r="L344" s="59"/>
      <c r="M344" s="59">
        <v>1200</v>
      </c>
      <c r="N344" s="59"/>
      <c r="O344" s="56">
        <f>K344+L344+M344+N344</f>
        <v>1320</v>
      </c>
      <c r="P344" s="56">
        <f>3200+178.97242</f>
        <v>3378.9724200000001</v>
      </c>
      <c r="Q344" s="56"/>
      <c r="R344" s="56"/>
      <c r="S344" s="10">
        <f t="shared" ref="S344" si="360">O344+P344+Q344+R344</f>
        <v>4698.9724200000001</v>
      </c>
    </row>
    <row r="345" spans="1:19" x14ac:dyDescent="0.2">
      <c r="A345" s="36"/>
      <c r="B345" s="36" t="s">
        <v>453</v>
      </c>
      <c r="C345" s="16">
        <v>908</v>
      </c>
      <c r="D345" s="2" t="s">
        <v>20</v>
      </c>
      <c r="E345" s="2" t="s">
        <v>55</v>
      </c>
      <c r="F345" s="1" t="s">
        <v>452</v>
      </c>
      <c r="G345" s="3"/>
      <c r="H345" s="3"/>
      <c r="I345" s="10"/>
      <c r="J345" s="13"/>
      <c r="K345" s="63">
        <f>K346</f>
        <v>0</v>
      </c>
      <c r="L345" s="63">
        <f>L346</f>
        <v>0</v>
      </c>
      <c r="M345" s="63">
        <f>M346</f>
        <v>1000</v>
      </c>
      <c r="N345" s="63">
        <f>N346</f>
        <v>0</v>
      </c>
      <c r="O345" s="63">
        <f>O346</f>
        <v>1000</v>
      </c>
      <c r="P345" s="59">
        <f t="shared" ref="P345:R345" si="361">P346</f>
        <v>0</v>
      </c>
      <c r="Q345" s="59">
        <f t="shared" si="361"/>
        <v>0</v>
      </c>
      <c r="R345" s="59">
        <f t="shared" si="361"/>
        <v>0</v>
      </c>
      <c r="S345" s="10">
        <f t="shared" ref="S345" si="362">S346</f>
        <v>1000</v>
      </c>
    </row>
    <row r="346" spans="1:19" ht="31.5" x14ac:dyDescent="0.2">
      <c r="A346" s="36"/>
      <c r="B346" s="36" t="s">
        <v>50</v>
      </c>
      <c r="C346" s="16">
        <v>908</v>
      </c>
      <c r="D346" s="2" t="s">
        <v>20</v>
      </c>
      <c r="E346" s="2" t="s">
        <v>55</v>
      </c>
      <c r="F346" s="1" t="s">
        <v>452</v>
      </c>
      <c r="G346" s="3">
        <v>400</v>
      </c>
      <c r="H346" s="3"/>
      <c r="I346" s="10"/>
      <c r="J346" s="13"/>
      <c r="K346" s="63">
        <v>0</v>
      </c>
      <c r="L346" s="59"/>
      <c r="M346" s="59">
        <v>1000</v>
      </c>
      <c r="N346" s="59"/>
      <c r="O346" s="56">
        <f>K346+L346+M346+N346</f>
        <v>1000</v>
      </c>
      <c r="P346" s="56"/>
      <c r="Q346" s="56"/>
      <c r="R346" s="56"/>
      <c r="S346" s="10">
        <f t="shared" ref="S346" si="363">O346+P346+Q346+R346</f>
        <v>1000</v>
      </c>
    </row>
    <row r="347" spans="1:19" x14ac:dyDescent="0.2">
      <c r="A347" s="36"/>
      <c r="B347" s="36" t="s">
        <v>31</v>
      </c>
      <c r="C347" s="16">
        <v>908</v>
      </c>
      <c r="D347" s="2" t="s">
        <v>20</v>
      </c>
      <c r="E347" s="2" t="s">
        <v>55</v>
      </c>
      <c r="F347" s="1" t="s">
        <v>140</v>
      </c>
      <c r="G347" s="3"/>
      <c r="H347" s="3"/>
      <c r="I347" s="15">
        <f>I348+I351</f>
        <v>0</v>
      </c>
      <c r="J347" s="12">
        <f t="shared" ref="J347:R347" si="364">J348+J351+J353</f>
        <v>1665</v>
      </c>
      <c r="K347" s="62">
        <f t="shared" si="364"/>
        <v>1665</v>
      </c>
      <c r="L347" s="59">
        <f t="shared" si="364"/>
        <v>0</v>
      </c>
      <c r="M347" s="59">
        <f t="shared" si="364"/>
        <v>0</v>
      </c>
      <c r="N347" s="59">
        <f t="shared" si="364"/>
        <v>0</v>
      </c>
      <c r="O347" s="56">
        <f t="shared" si="364"/>
        <v>1665</v>
      </c>
      <c r="P347" s="59">
        <f t="shared" si="364"/>
        <v>0</v>
      </c>
      <c r="Q347" s="59">
        <f t="shared" si="364"/>
        <v>0</v>
      </c>
      <c r="R347" s="59">
        <f t="shared" si="364"/>
        <v>0</v>
      </c>
      <c r="S347" s="10">
        <f t="shared" ref="S347" si="365">S348+S351+S353</f>
        <v>1665</v>
      </c>
    </row>
    <row r="348" spans="1:19" ht="31.5" x14ac:dyDescent="0.2">
      <c r="A348" s="36"/>
      <c r="B348" s="36" t="s">
        <v>120</v>
      </c>
      <c r="C348" s="16">
        <v>908</v>
      </c>
      <c r="D348" s="2" t="s">
        <v>20</v>
      </c>
      <c r="E348" s="2" t="s">
        <v>55</v>
      </c>
      <c r="F348" s="1" t="s">
        <v>232</v>
      </c>
      <c r="G348" s="3"/>
      <c r="H348" s="3"/>
      <c r="I348" s="15">
        <f t="shared" ref="I348:R348" si="366">I349+I350</f>
        <v>0</v>
      </c>
      <c r="J348" s="12">
        <f t="shared" si="366"/>
        <v>197.5</v>
      </c>
      <c r="K348" s="62">
        <f t="shared" si="366"/>
        <v>197.5</v>
      </c>
      <c r="L348" s="59">
        <f t="shared" si="366"/>
        <v>0</v>
      </c>
      <c r="M348" s="59">
        <f t="shared" si="366"/>
        <v>0</v>
      </c>
      <c r="N348" s="59">
        <f t="shared" si="366"/>
        <v>0</v>
      </c>
      <c r="O348" s="56">
        <f t="shared" si="366"/>
        <v>197.5</v>
      </c>
      <c r="P348" s="59">
        <f t="shared" si="366"/>
        <v>0</v>
      </c>
      <c r="Q348" s="59">
        <f t="shared" si="366"/>
        <v>0</v>
      </c>
      <c r="R348" s="59">
        <f t="shared" si="366"/>
        <v>0</v>
      </c>
      <c r="S348" s="10">
        <f t="shared" ref="S348" si="367">S349+S350</f>
        <v>197.5</v>
      </c>
    </row>
    <row r="349" spans="1:19" x14ac:dyDescent="0.2">
      <c r="A349" s="36"/>
      <c r="B349" s="36" t="s">
        <v>176</v>
      </c>
      <c r="C349" s="16">
        <v>908</v>
      </c>
      <c r="D349" s="2" t="s">
        <v>20</v>
      </c>
      <c r="E349" s="2" t="s">
        <v>55</v>
      </c>
      <c r="F349" s="1" t="s">
        <v>232</v>
      </c>
      <c r="G349" s="3">
        <v>200</v>
      </c>
      <c r="H349" s="3"/>
      <c r="I349" s="10"/>
      <c r="J349" s="13">
        <v>38.799999999999997</v>
      </c>
      <c r="K349" s="63">
        <v>32.5</v>
      </c>
      <c r="L349" s="59"/>
      <c r="M349" s="59"/>
      <c r="N349" s="59"/>
      <c r="O349" s="56">
        <f>K349+L349+M349+N349</f>
        <v>32.5</v>
      </c>
      <c r="P349" s="56"/>
      <c r="Q349" s="56"/>
      <c r="R349" s="56"/>
      <c r="S349" s="10">
        <f t="shared" ref="S349" si="368">O349+P349+Q349+R349</f>
        <v>32.5</v>
      </c>
    </row>
    <row r="350" spans="1:19" x14ac:dyDescent="0.2">
      <c r="A350" s="36"/>
      <c r="B350" s="36" t="s">
        <v>123</v>
      </c>
      <c r="C350" s="16">
        <v>908</v>
      </c>
      <c r="D350" s="2" t="s">
        <v>20</v>
      </c>
      <c r="E350" s="2" t="s">
        <v>55</v>
      </c>
      <c r="F350" s="1" t="s">
        <v>232</v>
      </c>
      <c r="G350" s="3">
        <v>500</v>
      </c>
      <c r="H350" s="3"/>
      <c r="I350" s="10"/>
      <c r="J350" s="13">
        <v>158.69999999999999</v>
      </c>
      <c r="K350" s="63">
        <v>165</v>
      </c>
      <c r="L350" s="59"/>
      <c r="M350" s="59"/>
      <c r="N350" s="59"/>
      <c r="O350" s="56">
        <f>K350+L350+M350+N350</f>
        <v>165</v>
      </c>
      <c r="P350" s="56"/>
      <c r="Q350" s="56"/>
      <c r="R350" s="56"/>
      <c r="S350" s="10">
        <f t="shared" ref="S350" si="369">O350+P350+Q350+R350</f>
        <v>165</v>
      </c>
    </row>
    <row r="351" spans="1:19" ht="47.25" x14ac:dyDescent="0.2">
      <c r="A351" s="36"/>
      <c r="B351" s="36" t="s">
        <v>441</v>
      </c>
      <c r="C351" s="16">
        <v>908</v>
      </c>
      <c r="D351" s="2" t="s">
        <v>20</v>
      </c>
      <c r="E351" s="2" t="s">
        <v>55</v>
      </c>
      <c r="F351" s="1" t="s">
        <v>342</v>
      </c>
      <c r="G351" s="3"/>
      <c r="H351" s="3"/>
      <c r="I351" s="15">
        <f t="shared" ref="I351:S351" si="370">I352</f>
        <v>0</v>
      </c>
      <c r="J351" s="12">
        <f t="shared" si="370"/>
        <v>0.5</v>
      </c>
      <c r="K351" s="62">
        <f t="shared" si="370"/>
        <v>0.5</v>
      </c>
      <c r="L351" s="62">
        <f t="shared" si="370"/>
        <v>0</v>
      </c>
      <c r="M351" s="62">
        <f t="shared" si="370"/>
        <v>0</v>
      </c>
      <c r="N351" s="62">
        <f t="shared" si="370"/>
        <v>0</v>
      </c>
      <c r="O351" s="62">
        <f t="shared" si="370"/>
        <v>0.5</v>
      </c>
      <c r="P351" s="89">
        <f t="shared" si="370"/>
        <v>0</v>
      </c>
      <c r="Q351" s="89">
        <f t="shared" si="370"/>
        <v>0</v>
      </c>
      <c r="R351" s="89">
        <f t="shared" si="370"/>
        <v>0</v>
      </c>
      <c r="S351" s="15">
        <f t="shared" si="370"/>
        <v>0.5</v>
      </c>
    </row>
    <row r="352" spans="1:19" x14ac:dyDescent="0.2">
      <c r="A352" s="36"/>
      <c r="B352" s="36" t="s">
        <v>176</v>
      </c>
      <c r="C352" s="16">
        <v>908</v>
      </c>
      <c r="D352" s="2" t="s">
        <v>20</v>
      </c>
      <c r="E352" s="2" t="s">
        <v>55</v>
      </c>
      <c r="F352" s="1" t="s">
        <v>342</v>
      </c>
      <c r="G352" s="3">
        <v>200</v>
      </c>
      <c r="H352" s="3"/>
      <c r="I352" s="10"/>
      <c r="J352" s="13">
        <v>0.5</v>
      </c>
      <c r="K352" s="63">
        <f>I352+J352</f>
        <v>0.5</v>
      </c>
      <c r="L352" s="59"/>
      <c r="M352" s="59"/>
      <c r="N352" s="59"/>
      <c r="O352" s="56">
        <f>K352+L352+M352+N352</f>
        <v>0.5</v>
      </c>
      <c r="P352" s="56"/>
      <c r="Q352" s="56"/>
      <c r="R352" s="56"/>
      <c r="S352" s="10">
        <f t="shared" ref="S352" si="371">O352+P352+Q352+R352</f>
        <v>0.5</v>
      </c>
    </row>
    <row r="353" spans="1:19" x14ac:dyDescent="0.2">
      <c r="A353" s="36"/>
      <c r="B353" s="36" t="s">
        <v>437</v>
      </c>
      <c r="C353" s="16">
        <v>908</v>
      </c>
      <c r="D353" s="2" t="s">
        <v>20</v>
      </c>
      <c r="E353" s="2" t="s">
        <v>55</v>
      </c>
      <c r="F353" s="1" t="s">
        <v>397</v>
      </c>
      <c r="G353" s="3"/>
      <c r="H353" s="3"/>
      <c r="I353" s="10"/>
      <c r="J353" s="13">
        <f t="shared" ref="J353:S353" si="372">J354</f>
        <v>1467</v>
      </c>
      <c r="K353" s="63">
        <f t="shared" si="372"/>
        <v>1467</v>
      </c>
      <c r="L353" s="63">
        <f t="shared" si="372"/>
        <v>0</v>
      </c>
      <c r="M353" s="63">
        <f t="shared" si="372"/>
        <v>0</v>
      </c>
      <c r="N353" s="63">
        <f t="shared" si="372"/>
        <v>0</v>
      </c>
      <c r="O353" s="63">
        <f t="shared" si="372"/>
        <v>1467</v>
      </c>
      <c r="P353" s="59">
        <f t="shared" si="372"/>
        <v>0</v>
      </c>
      <c r="Q353" s="59">
        <f t="shared" si="372"/>
        <v>0</v>
      </c>
      <c r="R353" s="59">
        <f t="shared" si="372"/>
        <v>0</v>
      </c>
      <c r="S353" s="10">
        <f t="shared" si="372"/>
        <v>1467</v>
      </c>
    </row>
    <row r="354" spans="1:19" x14ac:dyDescent="0.2">
      <c r="A354" s="36"/>
      <c r="B354" s="36" t="s">
        <v>123</v>
      </c>
      <c r="C354" s="16">
        <v>908</v>
      </c>
      <c r="D354" s="2" t="s">
        <v>20</v>
      </c>
      <c r="E354" s="2" t="s">
        <v>55</v>
      </c>
      <c r="F354" s="1" t="s">
        <v>397</v>
      </c>
      <c r="G354" s="3">
        <v>500</v>
      </c>
      <c r="H354" s="3"/>
      <c r="I354" s="10"/>
      <c r="J354" s="13">
        <v>1467</v>
      </c>
      <c r="K354" s="63">
        <f>I354+J354</f>
        <v>1467</v>
      </c>
      <c r="L354" s="59"/>
      <c r="M354" s="59"/>
      <c r="N354" s="59"/>
      <c r="O354" s="56">
        <f>K354+L354+M354+N354</f>
        <v>1467</v>
      </c>
      <c r="P354" s="56"/>
      <c r="Q354" s="56"/>
      <c r="R354" s="56"/>
      <c r="S354" s="10">
        <f t="shared" ref="S354" si="373">O354+P354+Q354+R354</f>
        <v>1467</v>
      </c>
    </row>
    <row r="355" spans="1:19" ht="31.5" x14ac:dyDescent="0.2">
      <c r="A355" s="36"/>
      <c r="B355" s="36" t="s">
        <v>79</v>
      </c>
      <c r="C355" s="16">
        <v>908</v>
      </c>
      <c r="D355" s="2" t="s">
        <v>20</v>
      </c>
      <c r="E355" s="2" t="s">
        <v>55</v>
      </c>
      <c r="F355" s="1" t="s">
        <v>165</v>
      </c>
      <c r="G355" s="3"/>
      <c r="H355" s="3"/>
      <c r="I355" s="15">
        <f t="shared" ref="I355:S355" si="374">I356</f>
        <v>197.6</v>
      </c>
      <c r="J355" s="12">
        <f t="shared" si="374"/>
        <v>0</v>
      </c>
      <c r="K355" s="62">
        <f t="shared" si="374"/>
        <v>197.6</v>
      </c>
      <c r="L355" s="59">
        <f t="shared" si="374"/>
        <v>0</v>
      </c>
      <c r="M355" s="59">
        <f t="shared" si="374"/>
        <v>0</v>
      </c>
      <c r="N355" s="59">
        <f t="shared" si="374"/>
        <v>0</v>
      </c>
      <c r="O355" s="56">
        <f t="shared" si="374"/>
        <v>197.6</v>
      </c>
      <c r="P355" s="59">
        <f t="shared" si="374"/>
        <v>0</v>
      </c>
      <c r="Q355" s="59">
        <f t="shared" si="374"/>
        <v>0</v>
      </c>
      <c r="R355" s="59">
        <f t="shared" si="374"/>
        <v>0</v>
      </c>
      <c r="S355" s="10">
        <f t="shared" si="374"/>
        <v>197.6</v>
      </c>
    </row>
    <row r="356" spans="1:19" ht="31.5" x14ac:dyDescent="0.2">
      <c r="A356" s="36"/>
      <c r="B356" s="36" t="s">
        <v>304</v>
      </c>
      <c r="C356" s="16">
        <v>908</v>
      </c>
      <c r="D356" s="2" t="s">
        <v>20</v>
      </c>
      <c r="E356" s="2" t="s">
        <v>55</v>
      </c>
      <c r="F356" s="1" t="s">
        <v>221</v>
      </c>
      <c r="G356" s="3"/>
      <c r="H356" s="3"/>
      <c r="I356" s="15">
        <f t="shared" ref="I356:S356" si="375">I357</f>
        <v>197.6</v>
      </c>
      <c r="J356" s="12">
        <f t="shared" si="375"/>
        <v>0</v>
      </c>
      <c r="K356" s="62">
        <f t="shared" si="375"/>
        <v>197.6</v>
      </c>
      <c r="L356" s="59">
        <f t="shared" si="375"/>
        <v>0</v>
      </c>
      <c r="M356" s="59">
        <f t="shared" si="375"/>
        <v>0</v>
      </c>
      <c r="N356" s="59">
        <f t="shared" si="375"/>
        <v>0</v>
      </c>
      <c r="O356" s="56">
        <f t="shared" si="375"/>
        <v>197.6</v>
      </c>
      <c r="P356" s="59">
        <f t="shared" si="375"/>
        <v>0</v>
      </c>
      <c r="Q356" s="59">
        <f t="shared" si="375"/>
        <v>0</v>
      </c>
      <c r="R356" s="59">
        <f t="shared" si="375"/>
        <v>0</v>
      </c>
      <c r="S356" s="10">
        <f t="shared" si="375"/>
        <v>197.6</v>
      </c>
    </row>
    <row r="357" spans="1:19" x14ac:dyDescent="0.2">
      <c r="A357" s="36"/>
      <c r="B357" s="36" t="s">
        <v>11</v>
      </c>
      <c r="C357" s="16">
        <v>908</v>
      </c>
      <c r="D357" s="2" t="s">
        <v>20</v>
      </c>
      <c r="E357" s="2" t="s">
        <v>55</v>
      </c>
      <c r="F357" s="1" t="s">
        <v>221</v>
      </c>
      <c r="G357" s="3">
        <v>200</v>
      </c>
      <c r="H357" s="3"/>
      <c r="I357" s="10">
        <v>197.6</v>
      </c>
      <c r="J357" s="13"/>
      <c r="K357" s="62">
        <f>I357+J357</f>
        <v>197.6</v>
      </c>
      <c r="L357" s="59"/>
      <c r="M357" s="59"/>
      <c r="N357" s="59"/>
      <c r="O357" s="56">
        <f>K357+L357+M357+N357</f>
        <v>197.6</v>
      </c>
      <c r="P357" s="56"/>
      <c r="Q357" s="56"/>
      <c r="R357" s="56"/>
      <c r="S357" s="10">
        <f t="shared" ref="S357" si="376">O357+P357+Q357+R357</f>
        <v>197.6</v>
      </c>
    </row>
    <row r="358" spans="1:19" x14ac:dyDescent="0.2">
      <c r="A358" s="36"/>
      <c r="B358" s="36" t="s">
        <v>39</v>
      </c>
      <c r="C358" s="16">
        <v>908</v>
      </c>
      <c r="D358" s="2" t="s">
        <v>26</v>
      </c>
      <c r="E358" s="2"/>
      <c r="F358" s="1"/>
      <c r="G358" s="3"/>
      <c r="H358" s="3"/>
      <c r="I358" s="15">
        <f t="shared" ref="I358:S359" si="377">I359</f>
        <v>2058.8000000000002</v>
      </c>
      <c r="J358" s="12">
        <f t="shared" si="377"/>
        <v>0</v>
      </c>
      <c r="K358" s="62">
        <f t="shared" si="377"/>
        <v>2058.8000000000002</v>
      </c>
      <c r="L358" s="59">
        <f t="shared" si="377"/>
        <v>0</v>
      </c>
      <c r="M358" s="59">
        <f t="shared" si="377"/>
        <v>500</v>
      </c>
      <c r="N358" s="59">
        <f t="shared" si="377"/>
        <v>0</v>
      </c>
      <c r="O358" s="56">
        <f t="shared" si="377"/>
        <v>2558.8000000000002</v>
      </c>
      <c r="P358" s="59">
        <f t="shared" si="377"/>
        <v>0</v>
      </c>
      <c r="Q358" s="59">
        <f t="shared" si="377"/>
        <v>0</v>
      </c>
      <c r="R358" s="59">
        <f t="shared" si="377"/>
        <v>0</v>
      </c>
      <c r="S358" s="10">
        <f t="shared" si="377"/>
        <v>2558.8000000000002</v>
      </c>
    </row>
    <row r="359" spans="1:19" ht="31.5" x14ac:dyDescent="0.2">
      <c r="A359" s="36"/>
      <c r="B359" s="36" t="s">
        <v>40</v>
      </c>
      <c r="C359" s="16">
        <v>908</v>
      </c>
      <c r="D359" s="2" t="s">
        <v>26</v>
      </c>
      <c r="E359" s="2" t="s">
        <v>19</v>
      </c>
      <c r="F359" s="1"/>
      <c r="G359" s="3"/>
      <c r="H359" s="3"/>
      <c r="I359" s="15">
        <f t="shared" si="377"/>
        <v>2058.8000000000002</v>
      </c>
      <c r="J359" s="12">
        <f t="shared" si="377"/>
        <v>0</v>
      </c>
      <c r="K359" s="67">
        <f t="shared" si="377"/>
        <v>2058.8000000000002</v>
      </c>
      <c r="L359" s="59">
        <f t="shared" si="377"/>
        <v>0</v>
      </c>
      <c r="M359" s="59">
        <f t="shared" si="377"/>
        <v>500</v>
      </c>
      <c r="N359" s="59">
        <f t="shared" si="377"/>
        <v>0</v>
      </c>
      <c r="O359" s="56">
        <f t="shared" si="377"/>
        <v>2558.8000000000002</v>
      </c>
      <c r="P359" s="59">
        <f t="shared" si="377"/>
        <v>0</v>
      </c>
      <c r="Q359" s="59">
        <f t="shared" si="377"/>
        <v>0</v>
      </c>
      <c r="R359" s="59">
        <f t="shared" si="377"/>
        <v>0</v>
      </c>
      <c r="S359" s="10">
        <f t="shared" si="377"/>
        <v>2558.8000000000002</v>
      </c>
    </row>
    <row r="360" spans="1:19" ht="47.25" x14ac:dyDescent="0.2">
      <c r="A360" s="36"/>
      <c r="B360" s="36" t="s">
        <v>103</v>
      </c>
      <c r="C360" s="16">
        <v>908</v>
      </c>
      <c r="D360" s="2" t="s">
        <v>26</v>
      </c>
      <c r="E360" s="2" t="s">
        <v>19</v>
      </c>
      <c r="F360" s="1" t="s">
        <v>217</v>
      </c>
      <c r="G360" s="3"/>
      <c r="H360" s="3"/>
      <c r="I360" s="15">
        <f>I361+I366+I363</f>
        <v>2058.8000000000002</v>
      </c>
      <c r="J360" s="12">
        <f>J361+J366</f>
        <v>0</v>
      </c>
      <c r="K360" s="62">
        <f>K361+K366+K363</f>
        <v>2058.8000000000002</v>
      </c>
      <c r="L360" s="59">
        <f>L361+L366+L363</f>
        <v>0</v>
      </c>
      <c r="M360" s="59">
        <f>M361+M366+M363</f>
        <v>500</v>
      </c>
      <c r="N360" s="59">
        <f>N361+N366+N363</f>
        <v>0</v>
      </c>
      <c r="O360" s="56">
        <f>O361+O366+O363</f>
        <v>2558.8000000000002</v>
      </c>
      <c r="P360" s="59">
        <f t="shared" ref="P360:R360" si="378">P361+P366+P363</f>
        <v>0</v>
      </c>
      <c r="Q360" s="59">
        <f t="shared" si="378"/>
        <v>0</v>
      </c>
      <c r="R360" s="59">
        <f t="shared" si="378"/>
        <v>0</v>
      </c>
      <c r="S360" s="10">
        <f t="shared" ref="S360" si="379">S361+S366+S363</f>
        <v>2558.8000000000002</v>
      </c>
    </row>
    <row r="361" spans="1:19" x14ac:dyDescent="0.2">
      <c r="A361" s="36"/>
      <c r="B361" s="36" t="s">
        <v>432</v>
      </c>
      <c r="C361" s="16">
        <v>908</v>
      </c>
      <c r="D361" s="2" t="s">
        <v>26</v>
      </c>
      <c r="E361" s="2" t="s">
        <v>19</v>
      </c>
      <c r="F361" s="1" t="s">
        <v>386</v>
      </c>
      <c r="G361" s="3"/>
      <c r="H361" s="3"/>
      <c r="I361" s="10">
        <f t="shared" ref="I361:S361" si="380">I362</f>
        <v>510</v>
      </c>
      <c r="J361" s="13">
        <f t="shared" si="380"/>
        <v>0</v>
      </c>
      <c r="K361" s="63">
        <f t="shared" si="380"/>
        <v>510</v>
      </c>
      <c r="L361" s="59">
        <f t="shared" si="380"/>
        <v>0</v>
      </c>
      <c r="M361" s="59">
        <f t="shared" si="380"/>
        <v>500</v>
      </c>
      <c r="N361" s="59">
        <f t="shared" si="380"/>
        <v>0</v>
      </c>
      <c r="O361" s="56">
        <f t="shared" si="380"/>
        <v>1010</v>
      </c>
      <c r="P361" s="59">
        <f t="shared" si="380"/>
        <v>0</v>
      </c>
      <c r="Q361" s="59">
        <f t="shared" si="380"/>
        <v>0</v>
      </c>
      <c r="R361" s="59">
        <f t="shared" si="380"/>
        <v>0</v>
      </c>
      <c r="S361" s="10">
        <f t="shared" si="380"/>
        <v>1010</v>
      </c>
    </row>
    <row r="362" spans="1:19" x14ac:dyDescent="0.2">
      <c r="A362" s="36"/>
      <c r="B362" s="36" t="s">
        <v>176</v>
      </c>
      <c r="C362" s="16">
        <v>908</v>
      </c>
      <c r="D362" s="2" t="s">
        <v>26</v>
      </c>
      <c r="E362" s="2" t="s">
        <v>19</v>
      </c>
      <c r="F362" s="1" t="s">
        <v>386</v>
      </c>
      <c r="G362" s="3">
        <v>200</v>
      </c>
      <c r="H362" s="3"/>
      <c r="I362" s="10">
        <v>510</v>
      </c>
      <c r="J362" s="13"/>
      <c r="K362" s="63">
        <f>I362+J362</f>
        <v>510</v>
      </c>
      <c r="L362" s="59"/>
      <c r="M362" s="59">
        <v>500</v>
      </c>
      <c r="N362" s="59"/>
      <c r="O362" s="56">
        <f>K362+L362+M362+N362</f>
        <v>1010</v>
      </c>
      <c r="P362" s="56"/>
      <c r="Q362" s="56"/>
      <c r="R362" s="56"/>
      <c r="S362" s="10">
        <f t="shared" ref="S362" si="381">O362+P362+Q362+R362</f>
        <v>1010</v>
      </c>
    </row>
    <row r="363" spans="1:19" ht="47.25" x14ac:dyDescent="0.2">
      <c r="A363" s="36"/>
      <c r="B363" s="36" t="s">
        <v>404</v>
      </c>
      <c r="C363" s="16">
        <v>908</v>
      </c>
      <c r="D363" s="2" t="s">
        <v>26</v>
      </c>
      <c r="E363" s="2" t="s">
        <v>19</v>
      </c>
      <c r="F363" s="1" t="s">
        <v>406</v>
      </c>
      <c r="G363" s="3"/>
      <c r="H363" s="3"/>
      <c r="I363" s="10">
        <f>I364</f>
        <v>30</v>
      </c>
      <c r="J363" s="13"/>
      <c r="K363" s="63">
        <f>I363+J363</f>
        <v>30</v>
      </c>
      <c r="L363" s="59">
        <f t="shared" ref="L363:S364" si="382">L364</f>
        <v>0</v>
      </c>
      <c r="M363" s="59">
        <f t="shared" si="382"/>
        <v>0</v>
      </c>
      <c r="N363" s="59">
        <f t="shared" si="382"/>
        <v>0</v>
      </c>
      <c r="O363" s="56">
        <f t="shared" si="382"/>
        <v>30</v>
      </c>
      <c r="P363" s="59">
        <f t="shared" si="382"/>
        <v>0</v>
      </c>
      <c r="Q363" s="59">
        <f t="shared" si="382"/>
        <v>0</v>
      </c>
      <c r="R363" s="59">
        <f t="shared" si="382"/>
        <v>0</v>
      </c>
      <c r="S363" s="10">
        <f t="shared" si="382"/>
        <v>30</v>
      </c>
    </row>
    <row r="364" spans="1:19" ht="31.5" x14ac:dyDescent="0.2">
      <c r="A364" s="36"/>
      <c r="B364" s="36" t="s">
        <v>433</v>
      </c>
      <c r="C364" s="16">
        <v>908</v>
      </c>
      <c r="D364" s="2" t="s">
        <v>26</v>
      </c>
      <c r="E364" s="2" t="s">
        <v>19</v>
      </c>
      <c r="F364" s="1" t="s">
        <v>405</v>
      </c>
      <c r="G364" s="3"/>
      <c r="H364" s="3"/>
      <c r="I364" s="10">
        <f>I365</f>
        <v>30</v>
      </c>
      <c r="J364" s="13"/>
      <c r="K364" s="63">
        <f>I364+J364</f>
        <v>30</v>
      </c>
      <c r="L364" s="59">
        <f t="shared" si="382"/>
        <v>0</v>
      </c>
      <c r="M364" s="59">
        <f t="shared" si="382"/>
        <v>0</v>
      </c>
      <c r="N364" s="59">
        <f t="shared" si="382"/>
        <v>0</v>
      </c>
      <c r="O364" s="56">
        <f t="shared" si="382"/>
        <v>30</v>
      </c>
      <c r="P364" s="59">
        <f t="shared" si="382"/>
        <v>0</v>
      </c>
      <c r="Q364" s="59">
        <f t="shared" si="382"/>
        <v>0</v>
      </c>
      <c r="R364" s="59">
        <f t="shared" si="382"/>
        <v>0</v>
      </c>
      <c r="S364" s="10">
        <f t="shared" si="382"/>
        <v>30</v>
      </c>
    </row>
    <row r="365" spans="1:19" x14ac:dyDescent="0.2">
      <c r="A365" s="36" t="s">
        <v>0</v>
      </c>
      <c r="B365" s="36" t="s">
        <v>176</v>
      </c>
      <c r="C365" s="16">
        <v>908</v>
      </c>
      <c r="D365" s="2" t="s">
        <v>26</v>
      </c>
      <c r="E365" s="2" t="s">
        <v>19</v>
      </c>
      <c r="F365" s="1" t="s">
        <v>405</v>
      </c>
      <c r="G365" s="3">
        <v>200</v>
      </c>
      <c r="H365" s="3"/>
      <c r="I365" s="10">
        <v>30</v>
      </c>
      <c r="J365" s="13"/>
      <c r="K365" s="63">
        <f>I365+J365</f>
        <v>30</v>
      </c>
      <c r="L365" s="59"/>
      <c r="M365" s="59"/>
      <c r="N365" s="59"/>
      <c r="O365" s="56">
        <f>K365+L365+M365+N365</f>
        <v>30</v>
      </c>
      <c r="P365" s="56"/>
      <c r="Q365" s="56"/>
      <c r="R365" s="56"/>
      <c r="S365" s="10">
        <f t="shared" ref="S365" si="383">O365+P365+Q365+R365</f>
        <v>30</v>
      </c>
    </row>
    <row r="366" spans="1:19" x14ac:dyDescent="0.2">
      <c r="A366" s="36"/>
      <c r="B366" s="36" t="s">
        <v>410</v>
      </c>
      <c r="C366" s="16">
        <v>908</v>
      </c>
      <c r="D366" s="2" t="s">
        <v>26</v>
      </c>
      <c r="E366" s="2" t="s">
        <v>19</v>
      </c>
      <c r="F366" s="1" t="s">
        <v>409</v>
      </c>
      <c r="G366" s="3"/>
      <c r="H366" s="3"/>
      <c r="I366" s="15">
        <f>I367</f>
        <v>1518.8</v>
      </c>
      <c r="J366" s="55">
        <f t="shared" ref="J366:S366" si="384">J367</f>
        <v>0</v>
      </c>
      <c r="K366" s="62">
        <f t="shared" si="384"/>
        <v>1518.8</v>
      </c>
      <c r="L366" s="59">
        <f t="shared" si="384"/>
        <v>0</v>
      </c>
      <c r="M366" s="59">
        <f t="shared" si="384"/>
        <v>0</v>
      </c>
      <c r="N366" s="59">
        <f t="shared" si="384"/>
        <v>0</v>
      </c>
      <c r="O366" s="56">
        <f t="shared" si="384"/>
        <v>1518.8</v>
      </c>
      <c r="P366" s="59">
        <f t="shared" si="384"/>
        <v>0</v>
      </c>
      <c r="Q366" s="59">
        <f t="shared" si="384"/>
        <v>0</v>
      </c>
      <c r="R366" s="59">
        <f t="shared" si="384"/>
        <v>0</v>
      </c>
      <c r="S366" s="10">
        <f t="shared" si="384"/>
        <v>1518.8</v>
      </c>
    </row>
    <row r="367" spans="1:19" x14ac:dyDescent="0.2">
      <c r="A367" s="36" t="s">
        <v>0</v>
      </c>
      <c r="B367" s="36" t="s">
        <v>442</v>
      </c>
      <c r="C367" s="16">
        <v>908</v>
      </c>
      <c r="D367" s="1" t="s">
        <v>26</v>
      </c>
      <c r="E367" s="1" t="s">
        <v>19</v>
      </c>
      <c r="F367" s="1" t="s">
        <v>407</v>
      </c>
      <c r="G367" s="3" t="s">
        <v>0</v>
      </c>
      <c r="H367" s="3"/>
      <c r="I367" s="15">
        <f>I368</f>
        <v>1518.8</v>
      </c>
      <c r="J367" s="55">
        <f t="shared" ref="J367:S367" si="385">J368</f>
        <v>0</v>
      </c>
      <c r="K367" s="62">
        <f t="shared" si="385"/>
        <v>1518.8</v>
      </c>
      <c r="L367" s="59">
        <f t="shared" si="385"/>
        <v>0</v>
      </c>
      <c r="M367" s="59">
        <f t="shared" si="385"/>
        <v>0</v>
      </c>
      <c r="N367" s="59">
        <f t="shared" si="385"/>
        <v>0</v>
      </c>
      <c r="O367" s="56">
        <f t="shared" si="385"/>
        <v>1518.8</v>
      </c>
      <c r="P367" s="59">
        <f t="shared" si="385"/>
        <v>0</v>
      </c>
      <c r="Q367" s="59">
        <f t="shared" si="385"/>
        <v>0</v>
      </c>
      <c r="R367" s="59">
        <f t="shared" si="385"/>
        <v>0</v>
      </c>
      <c r="S367" s="10">
        <f t="shared" si="385"/>
        <v>1518.8</v>
      </c>
    </row>
    <row r="368" spans="1:19" x14ac:dyDescent="0.2">
      <c r="A368" s="36" t="s">
        <v>0</v>
      </c>
      <c r="B368" s="36" t="s">
        <v>94</v>
      </c>
      <c r="C368" s="16">
        <v>908</v>
      </c>
      <c r="D368" s="1" t="s">
        <v>26</v>
      </c>
      <c r="E368" s="1" t="s">
        <v>19</v>
      </c>
      <c r="F368" s="1" t="s">
        <v>408</v>
      </c>
      <c r="G368" s="3"/>
      <c r="H368" s="3"/>
      <c r="I368" s="15">
        <f t="shared" ref="I368:R368" si="386">I369+I370+I371</f>
        <v>1518.8</v>
      </c>
      <c r="J368" s="55">
        <f t="shared" si="386"/>
        <v>0</v>
      </c>
      <c r="K368" s="62">
        <f t="shared" si="386"/>
        <v>1518.8</v>
      </c>
      <c r="L368" s="59">
        <f t="shared" si="386"/>
        <v>0</v>
      </c>
      <c r="M368" s="59">
        <f t="shared" si="386"/>
        <v>0</v>
      </c>
      <c r="N368" s="59">
        <f t="shared" si="386"/>
        <v>0</v>
      </c>
      <c r="O368" s="56">
        <f t="shared" si="386"/>
        <v>1518.8</v>
      </c>
      <c r="P368" s="59">
        <f t="shared" si="386"/>
        <v>0</v>
      </c>
      <c r="Q368" s="59">
        <f t="shared" si="386"/>
        <v>0</v>
      </c>
      <c r="R368" s="59">
        <f t="shared" si="386"/>
        <v>0</v>
      </c>
      <c r="S368" s="10">
        <f t="shared" ref="S368" si="387">S369+S370+S371</f>
        <v>1518.8</v>
      </c>
    </row>
    <row r="369" spans="1:19" ht="47.25" x14ac:dyDescent="0.2">
      <c r="A369" s="36"/>
      <c r="B369" s="36" t="s">
        <v>21</v>
      </c>
      <c r="C369" s="16">
        <v>908</v>
      </c>
      <c r="D369" s="1" t="s">
        <v>26</v>
      </c>
      <c r="E369" s="1" t="s">
        <v>19</v>
      </c>
      <c r="F369" s="1" t="s">
        <v>408</v>
      </c>
      <c r="G369" s="3" t="s">
        <v>22</v>
      </c>
      <c r="H369" s="3"/>
      <c r="I369" s="10">
        <v>1418.6</v>
      </c>
      <c r="J369" s="13"/>
      <c r="K369" s="63">
        <f>I369+J369</f>
        <v>1418.6</v>
      </c>
      <c r="L369" s="59"/>
      <c r="M369" s="59"/>
      <c r="N369" s="59"/>
      <c r="O369" s="56">
        <f>K369+L369+M369+N369</f>
        <v>1418.6</v>
      </c>
      <c r="P369" s="56"/>
      <c r="Q369" s="56"/>
      <c r="R369" s="56"/>
      <c r="S369" s="10">
        <f t="shared" ref="S369" si="388">O369+P369+Q369+R369</f>
        <v>1418.6</v>
      </c>
    </row>
    <row r="370" spans="1:19" x14ac:dyDescent="0.2">
      <c r="A370" s="36"/>
      <c r="B370" s="36" t="s">
        <v>176</v>
      </c>
      <c r="C370" s="16">
        <v>908</v>
      </c>
      <c r="D370" s="1" t="s">
        <v>26</v>
      </c>
      <c r="E370" s="1" t="s">
        <v>19</v>
      </c>
      <c r="F370" s="1" t="s">
        <v>408</v>
      </c>
      <c r="G370" s="3" t="s">
        <v>12</v>
      </c>
      <c r="H370" s="3"/>
      <c r="I370" s="10">
        <v>99.2</v>
      </c>
      <c r="J370" s="13"/>
      <c r="K370" s="63">
        <f>I370+J370</f>
        <v>99.2</v>
      </c>
      <c r="L370" s="59"/>
      <c r="M370" s="59"/>
      <c r="N370" s="59"/>
      <c r="O370" s="56">
        <f>K370+L370+M370+N370</f>
        <v>99.2</v>
      </c>
      <c r="P370" s="56"/>
      <c r="Q370" s="56"/>
      <c r="R370" s="56"/>
      <c r="S370" s="10">
        <f t="shared" ref="S370" si="389">O370+P370+Q370+R370</f>
        <v>99.2</v>
      </c>
    </row>
    <row r="371" spans="1:19" x14ac:dyDescent="0.2">
      <c r="A371" s="36"/>
      <c r="B371" s="36" t="s">
        <v>23</v>
      </c>
      <c r="C371" s="16">
        <v>908</v>
      </c>
      <c r="D371" s="1" t="s">
        <v>26</v>
      </c>
      <c r="E371" s="1" t="s">
        <v>19</v>
      </c>
      <c r="F371" s="1" t="s">
        <v>408</v>
      </c>
      <c r="G371" s="3">
        <v>800</v>
      </c>
      <c r="H371" s="3"/>
      <c r="I371" s="10">
        <v>1</v>
      </c>
      <c r="J371" s="13"/>
      <c r="K371" s="63">
        <f>I371+J371</f>
        <v>1</v>
      </c>
      <c r="L371" s="59"/>
      <c r="M371" s="59"/>
      <c r="N371" s="59"/>
      <c r="O371" s="56">
        <f>K371+L371+M371+N371</f>
        <v>1</v>
      </c>
      <c r="P371" s="56"/>
      <c r="Q371" s="56"/>
      <c r="R371" s="56"/>
      <c r="S371" s="10">
        <f t="shared" ref="S371" si="390">O371+P371+Q371+R371</f>
        <v>1</v>
      </c>
    </row>
    <row r="372" spans="1:19" x14ac:dyDescent="0.2">
      <c r="A372" s="36"/>
      <c r="B372" s="36" t="s">
        <v>104</v>
      </c>
      <c r="C372" s="16">
        <v>908</v>
      </c>
      <c r="D372" s="2" t="s">
        <v>9</v>
      </c>
      <c r="E372" s="2"/>
      <c r="F372" s="1"/>
      <c r="G372" s="3"/>
      <c r="H372" s="3"/>
      <c r="I372" s="15">
        <f t="shared" ref="I372:R372" si="391">I373+I380+I388+I383</f>
        <v>1731.3</v>
      </c>
      <c r="J372" s="12">
        <f t="shared" si="391"/>
        <v>0</v>
      </c>
      <c r="K372" s="62">
        <f t="shared" si="391"/>
        <v>1781.3</v>
      </c>
      <c r="L372" s="59">
        <f t="shared" si="391"/>
        <v>0</v>
      </c>
      <c r="M372" s="59">
        <f t="shared" si="391"/>
        <v>149.4</v>
      </c>
      <c r="N372" s="59">
        <f t="shared" si="391"/>
        <v>0</v>
      </c>
      <c r="O372" s="56">
        <f t="shared" si="391"/>
        <v>1930.7</v>
      </c>
      <c r="P372" s="59">
        <f t="shared" si="391"/>
        <v>0</v>
      </c>
      <c r="Q372" s="59">
        <f t="shared" si="391"/>
        <v>0</v>
      </c>
      <c r="R372" s="59">
        <f t="shared" si="391"/>
        <v>0</v>
      </c>
      <c r="S372" s="10">
        <f t="shared" ref="S372" si="392">S373+S380+S388+S383</f>
        <v>1930.7</v>
      </c>
    </row>
    <row r="373" spans="1:19" x14ac:dyDescent="0.2">
      <c r="A373" s="36"/>
      <c r="B373" s="36" t="s">
        <v>45</v>
      </c>
      <c r="C373" s="16">
        <v>908</v>
      </c>
      <c r="D373" s="2" t="s">
        <v>9</v>
      </c>
      <c r="E373" s="2" t="s">
        <v>18</v>
      </c>
      <c r="F373" s="1"/>
      <c r="G373" s="3"/>
      <c r="H373" s="3"/>
      <c r="I373" s="15">
        <f>I374</f>
        <v>100</v>
      </c>
      <c r="J373" s="12">
        <f>J374</f>
        <v>0</v>
      </c>
      <c r="K373" s="67">
        <f>K374</f>
        <v>150</v>
      </c>
      <c r="L373" s="59">
        <f t="shared" ref="L373:S376" si="393">L374</f>
        <v>0</v>
      </c>
      <c r="M373" s="59">
        <f t="shared" si="393"/>
        <v>0</v>
      </c>
      <c r="N373" s="59">
        <f t="shared" si="393"/>
        <v>0</v>
      </c>
      <c r="O373" s="56">
        <f t="shared" si="393"/>
        <v>150</v>
      </c>
      <c r="P373" s="59">
        <f t="shared" si="393"/>
        <v>0</v>
      </c>
      <c r="Q373" s="59">
        <f t="shared" si="393"/>
        <v>0</v>
      </c>
      <c r="R373" s="59">
        <f t="shared" si="393"/>
        <v>0</v>
      </c>
      <c r="S373" s="10">
        <f t="shared" si="393"/>
        <v>150</v>
      </c>
    </row>
    <row r="374" spans="1:19" ht="31.5" x14ac:dyDescent="0.2">
      <c r="A374" s="36"/>
      <c r="B374" s="36" t="s">
        <v>418</v>
      </c>
      <c r="C374" s="16">
        <v>908</v>
      </c>
      <c r="D374" s="2" t="s">
        <v>9</v>
      </c>
      <c r="E374" s="2" t="s">
        <v>18</v>
      </c>
      <c r="F374" s="1" t="s">
        <v>218</v>
      </c>
      <c r="G374" s="3"/>
      <c r="H374" s="3"/>
      <c r="I374" s="15">
        <f>I376</f>
        <v>100</v>
      </c>
      <c r="J374" s="12">
        <f>J376</f>
        <v>0</v>
      </c>
      <c r="K374" s="62">
        <f>K375</f>
        <v>150</v>
      </c>
      <c r="L374" s="59">
        <f t="shared" si="393"/>
        <v>0</v>
      </c>
      <c r="M374" s="59">
        <f t="shared" si="393"/>
        <v>0</v>
      </c>
      <c r="N374" s="59">
        <f t="shared" si="393"/>
        <v>0</v>
      </c>
      <c r="O374" s="56">
        <f t="shared" si="393"/>
        <v>150</v>
      </c>
      <c r="P374" s="59">
        <f t="shared" si="393"/>
        <v>0</v>
      </c>
      <c r="Q374" s="59">
        <f t="shared" si="393"/>
        <v>0</v>
      </c>
      <c r="R374" s="59">
        <f t="shared" si="393"/>
        <v>0</v>
      </c>
      <c r="S374" s="10">
        <f t="shared" si="393"/>
        <v>150</v>
      </c>
    </row>
    <row r="375" spans="1:19" x14ac:dyDescent="0.2">
      <c r="A375" s="36"/>
      <c r="B375" s="36" t="s">
        <v>428</v>
      </c>
      <c r="C375" s="16">
        <v>908</v>
      </c>
      <c r="D375" s="2" t="s">
        <v>9</v>
      </c>
      <c r="E375" s="2" t="s">
        <v>18</v>
      </c>
      <c r="F375" s="1" t="s">
        <v>427</v>
      </c>
      <c r="G375" s="3"/>
      <c r="H375" s="3"/>
      <c r="I375" s="15"/>
      <c r="J375" s="12"/>
      <c r="K375" s="62">
        <f>K376</f>
        <v>150</v>
      </c>
      <c r="L375" s="59">
        <f t="shared" si="393"/>
        <v>0</v>
      </c>
      <c r="M375" s="59">
        <f t="shared" si="393"/>
        <v>0</v>
      </c>
      <c r="N375" s="59">
        <f t="shared" si="393"/>
        <v>0</v>
      </c>
      <c r="O375" s="56">
        <f t="shared" si="393"/>
        <v>150</v>
      </c>
      <c r="P375" s="59">
        <f t="shared" si="393"/>
        <v>0</v>
      </c>
      <c r="Q375" s="59">
        <f t="shared" si="393"/>
        <v>0</v>
      </c>
      <c r="R375" s="59">
        <f t="shared" si="393"/>
        <v>0</v>
      </c>
      <c r="S375" s="10">
        <f t="shared" si="393"/>
        <v>150</v>
      </c>
    </row>
    <row r="376" spans="1:19" ht="31.5" x14ac:dyDescent="0.2">
      <c r="A376" s="36"/>
      <c r="B376" s="36" t="s">
        <v>105</v>
      </c>
      <c r="C376" s="16">
        <v>908</v>
      </c>
      <c r="D376" s="2" t="s">
        <v>9</v>
      </c>
      <c r="E376" s="2" t="s">
        <v>18</v>
      </c>
      <c r="F376" s="1" t="s">
        <v>425</v>
      </c>
      <c r="G376" s="3"/>
      <c r="H376" s="3"/>
      <c r="I376" s="15">
        <f>I377</f>
        <v>100</v>
      </c>
      <c r="J376" s="12">
        <f>J377</f>
        <v>0</v>
      </c>
      <c r="K376" s="62">
        <f>K377</f>
        <v>150</v>
      </c>
      <c r="L376" s="59">
        <f>L377</f>
        <v>0</v>
      </c>
      <c r="M376" s="59">
        <f>M377</f>
        <v>0</v>
      </c>
      <c r="N376" s="59">
        <f>N377</f>
        <v>0</v>
      </c>
      <c r="O376" s="56">
        <f>O377</f>
        <v>150</v>
      </c>
      <c r="P376" s="59">
        <f t="shared" si="393"/>
        <v>0</v>
      </c>
      <c r="Q376" s="59">
        <f t="shared" si="393"/>
        <v>0</v>
      </c>
      <c r="R376" s="59">
        <f t="shared" si="393"/>
        <v>0</v>
      </c>
      <c r="S376" s="10">
        <f t="shared" si="393"/>
        <v>150</v>
      </c>
    </row>
    <row r="377" spans="1:19" x14ac:dyDescent="0.2">
      <c r="A377" s="36"/>
      <c r="B377" s="36" t="s">
        <v>17</v>
      </c>
      <c r="C377" s="16">
        <v>908</v>
      </c>
      <c r="D377" s="2" t="s">
        <v>9</v>
      </c>
      <c r="E377" s="2" t="s">
        <v>18</v>
      </c>
      <c r="F377" s="1" t="s">
        <v>425</v>
      </c>
      <c r="G377" s="3">
        <v>300</v>
      </c>
      <c r="H377" s="3"/>
      <c r="I377" s="10">
        <v>100</v>
      </c>
      <c r="J377" s="13"/>
      <c r="K377" s="63">
        <v>150</v>
      </c>
      <c r="L377" s="59"/>
      <c r="M377" s="59"/>
      <c r="N377" s="59"/>
      <c r="O377" s="56">
        <f>K377+L377+M377+N377</f>
        <v>150</v>
      </c>
      <c r="P377" s="56"/>
      <c r="Q377" s="56"/>
      <c r="R377" s="56"/>
      <c r="S377" s="10">
        <f t="shared" ref="S377" si="394">O377+P377+Q377+R377</f>
        <v>150</v>
      </c>
    </row>
    <row r="378" spans="1:19" x14ac:dyDescent="0.2">
      <c r="A378" s="36"/>
      <c r="B378" s="36" t="s">
        <v>219</v>
      </c>
      <c r="C378" s="16">
        <v>908</v>
      </c>
      <c r="D378" s="2" t="s">
        <v>9</v>
      </c>
      <c r="E378" s="2" t="s">
        <v>35</v>
      </c>
      <c r="F378" s="1"/>
      <c r="G378" s="3"/>
      <c r="H378" s="3"/>
      <c r="I378" s="15">
        <f t="shared" ref="I378:S381" si="395">I379</f>
        <v>708</v>
      </c>
      <c r="J378" s="12">
        <f t="shared" si="395"/>
        <v>0</v>
      </c>
      <c r="K378" s="67">
        <f t="shared" si="395"/>
        <v>708</v>
      </c>
      <c r="L378" s="59">
        <f t="shared" si="395"/>
        <v>0</v>
      </c>
      <c r="M378" s="59">
        <f t="shared" si="395"/>
        <v>0</v>
      </c>
      <c r="N378" s="59">
        <f t="shared" si="395"/>
        <v>0</v>
      </c>
      <c r="O378" s="56">
        <f t="shared" si="395"/>
        <v>708</v>
      </c>
      <c r="P378" s="59">
        <f t="shared" si="395"/>
        <v>0</v>
      </c>
      <c r="Q378" s="59">
        <f t="shared" si="395"/>
        <v>0</v>
      </c>
      <c r="R378" s="59">
        <f t="shared" si="395"/>
        <v>0</v>
      </c>
      <c r="S378" s="10">
        <f t="shared" si="395"/>
        <v>708</v>
      </c>
    </row>
    <row r="379" spans="1:19" ht="31.5" x14ac:dyDescent="0.2">
      <c r="A379" s="36"/>
      <c r="B379" s="36" t="s">
        <v>79</v>
      </c>
      <c r="C379" s="16">
        <v>908</v>
      </c>
      <c r="D379" s="2" t="s">
        <v>9</v>
      </c>
      <c r="E379" s="2" t="s">
        <v>35</v>
      </c>
      <c r="F379" s="1" t="s">
        <v>165</v>
      </c>
      <c r="G379" s="3"/>
      <c r="H379" s="3"/>
      <c r="I379" s="15">
        <f t="shared" si="395"/>
        <v>708</v>
      </c>
      <c r="J379" s="12">
        <f t="shared" si="395"/>
        <v>0</v>
      </c>
      <c r="K379" s="62">
        <f t="shared" si="395"/>
        <v>708</v>
      </c>
      <c r="L379" s="59">
        <f t="shared" si="395"/>
        <v>0</v>
      </c>
      <c r="M379" s="59">
        <f t="shared" si="395"/>
        <v>0</v>
      </c>
      <c r="N379" s="59">
        <f t="shared" si="395"/>
        <v>0</v>
      </c>
      <c r="O379" s="56">
        <f t="shared" si="395"/>
        <v>708</v>
      </c>
      <c r="P379" s="59">
        <f t="shared" si="395"/>
        <v>0</v>
      </c>
      <c r="Q379" s="59">
        <f t="shared" si="395"/>
        <v>0</v>
      </c>
      <c r="R379" s="59">
        <f t="shared" si="395"/>
        <v>0</v>
      </c>
      <c r="S379" s="10">
        <f t="shared" si="395"/>
        <v>708</v>
      </c>
    </row>
    <row r="380" spans="1:19" x14ac:dyDescent="0.2">
      <c r="A380" s="36"/>
      <c r="B380" s="36" t="s">
        <v>305</v>
      </c>
      <c r="C380" s="16">
        <v>908</v>
      </c>
      <c r="D380" s="2" t="s">
        <v>9</v>
      </c>
      <c r="E380" s="2" t="s">
        <v>35</v>
      </c>
      <c r="F380" s="1" t="s">
        <v>230</v>
      </c>
      <c r="G380" s="3"/>
      <c r="H380" s="3"/>
      <c r="I380" s="15">
        <f t="shared" si="395"/>
        <v>708</v>
      </c>
      <c r="J380" s="12">
        <f t="shared" si="395"/>
        <v>0</v>
      </c>
      <c r="K380" s="62">
        <f t="shared" si="395"/>
        <v>708</v>
      </c>
      <c r="L380" s="59">
        <f t="shared" si="395"/>
        <v>0</v>
      </c>
      <c r="M380" s="59">
        <f t="shared" si="395"/>
        <v>0</v>
      </c>
      <c r="N380" s="59">
        <f t="shared" si="395"/>
        <v>0</v>
      </c>
      <c r="O380" s="56">
        <f t="shared" si="395"/>
        <v>708</v>
      </c>
      <c r="P380" s="59">
        <f t="shared" si="395"/>
        <v>0</v>
      </c>
      <c r="Q380" s="59">
        <f t="shared" si="395"/>
        <v>0</v>
      </c>
      <c r="R380" s="59">
        <f t="shared" si="395"/>
        <v>0</v>
      </c>
      <c r="S380" s="10">
        <f t="shared" si="395"/>
        <v>708</v>
      </c>
    </row>
    <row r="381" spans="1:19" x14ac:dyDescent="0.2">
      <c r="A381" s="36"/>
      <c r="B381" s="36" t="s">
        <v>306</v>
      </c>
      <c r="C381" s="16">
        <v>908</v>
      </c>
      <c r="D381" s="2" t="s">
        <v>9</v>
      </c>
      <c r="E381" s="2" t="s">
        <v>35</v>
      </c>
      <c r="F381" s="1" t="s">
        <v>303</v>
      </c>
      <c r="G381" s="3"/>
      <c r="H381" s="3"/>
      <c r="I381" s="15">
        <f t="shared" si="395"/>
        <v>708</v>
      </c>
      <c r="J381" s="12">
        <f t="shared" si="395"/>
        <v>0</v>
      </c>
      <c r="K381" s="62">
        <f t="shared" si="395"/>
        <v>708</v>
      </c>
      <c r="L381" s="59">
        <f t="shared" si="395"/>
        <v>0</v>
      </c>
      <c r="M381" s="59">
        <f t="shared" si="395"/>
        <v>0</v>
      </c>
      <c r="N381" s="59">
        <f t="shared" si="395"/>
        <v>0</v>
      </c>
      <c r="O381" s="56">
        <f t="shared" si="395"/>
        <v>708</v>
      </c>
      <c r="P381" s="59">
        <f t="shared" si="395"/>
        <v>0</v>
      </c>
      <c r="Q381" s="59">
        <f t="shared" si="395"/>
        <v>0</v>
      </c>
      <c r="R381" s="59">
        <f t="shared" si="395"/>
        <v>0</v>
      </c>
      <c r="S381" s="10">
        <f t="shared" si="395"/>
        <v>708</v>
      </c>
    </row>
    <row r="382" spans="1:19" x14ac:dyDescent="0.2">
      <c r="A382" s="36"/>
      <c r="B382" s="36" t="s">
        <v>23</v>
      </c>
      <c r="C382" s="16">
        <v>908</v>
      </c>
      <c r="D382" s="2" t="s">
        <v>9</v>
      </c>
      <c r="E382" s="2" t="s">
        <v>35</v>
      </c>
      <c r="F382" s="1" t="s">
        <v>303</v>
      </c>
      <c r="G382" s="3">
        <v>800</v>
      </c>
      <c r="H382" s="3"/>
      <c r="I382" s="10">
        <v>708</v>
      </c>
      <c r="J382" s="13"/>
      <c r="K382" s="63">
        <f>I382+J382</f>
        <v>708</v>
      </c>
      <c r="L382" s="59"/>
      <c r="M382" s="59"/>
      <c r="N382" s="59"/>
      <c r="O382" s="56">
        <f>K382+L382+M382+N382</f>
        <v>708</v>
      </c>
      <c r="P382" s="56"/>
      <c r="Q382" s="56"/>
      <c r="R382" s="56"/>
      <c r="S382" s="10">
        <f t="shared" ref="S382" si="396">O382+P382+Q382+R382</f>
        <v>708</v>
      </c>
    </row>
    <row r="383" spans="1:19" x14ac:dyDescent="0.2">
      <c r="A383" s="36"/>
      <c r="B383" s="36" t="s">
        <v>135</v>
      </c>
      <c r="C383" s="16">
        <v>908</v>
      </c>
      <c r="D383" s="2" t="s">
        <v>9</v>
      </c>
      <c r="E383" s="2" t="s">
        <v>19</v>
      </c>
      <c r="F383" s="1"/>
      <c r="G383" s="3"/>
      <c r="H383" s="3"/>
      <c r="I383" s="15">
        <f t="shared" ref="I383:S383" si="397">I384</f>
        <v>473.3</v>
      </c>
      <c r="J383" s="12">
        <f t="shared" si="397"/>
        <v>0</v>
      </c>
      <c r="K383" s="67">
        <f t="shared" si="397"/>
        <v>473.3</v>
      </c>
      <c r="L383" s="59">
        <f t="shared" si="397"/>
        <v>0</v>
      </c>
      <c r="M383" s="59">
        <f t="shared" si="397"/>
        <v>49.4</v>
      </c>
      <c r="N383" s="59">
        <f t="shared" si="397"/>
        <v>0</v>
      </c>
      <c r="O383" s="56">
        <f t="shared" si="397"/>
        <v>522.70000000000005</v>
      </c>
      <c r="P383" s="59">
        <f t="shared" si="397"/>
        <v>0</v>
      </c>
      <c r="Q383" s="59">
        <f t="shared" si="397"/>
        <v>0</v>
      </c>
      <c r="R383" s="59">
        <f t="shared" si="397"/>
        <v>0</v>
      </c>
      <c r="S383" s="10">
        <f t="shared" si="397"/>
        <v>522.70000000000005</v>
      </c>
    </row>
    <row r="384" spans="1:19" ht="31.5" x14ac:dyDescent="0.2">
      <c r="A384" s="36"/>
      <c r="B384" s="36" t="s">
        <v>122</v>
      </c>
      <c r="C384" s="16">
        <v>908</v>
      </c>
      <c r="D384" s="2" t="s">
        <v>9</v>
      </c>
      <c r="E384" s="2" t="s">
        <v>19</v>
      </c>
      <c r="F384" s="1" t="s">
        <v>212</v>
      </c>
      <c r="G384" s="3"/>
      <c r="H384" s="3"/>
      <c r="I384" s="15">
        <f t="shared" ref="I384:S386" si="398">I385</f>
        <v>473.3</v>
      </c>
      <c r="J384" s="12">
        <f t="shared" si="398"/>
        <v>0</v>
      </c>
      <c r="K384" s="62">
        <f t="shared" si="398"/>
        <v>473.3</v>
      </c>
      <c r="L384" s="59">
        <f t="shared" si="398"/>
        <v>0</v>
      </c>
      <c r="M384" s="59">
        <f t="shared" si="398"/>
        <v>49.4</v>
      </c>
      <c r="N384" s="59">
        <f t="shared" si="398"/>
        <v>0</v>
      </c>
      <c r="O384" s="56">
        <f t="shared" si="398"/>
        <v>522.70000000000005</v>
      </c>
      <c r="P384" s="59">
        <f t="shared" si="398"/>
        <v>0</v>
      </c>
      <c r="Q384" s="59">
        <f t="shared" si="398"/>
        <v>0</v>
      </c>
      <c r="R384" s="59">
        <f t="shared" si="398"/>
        <v>0</v>
      </c>
      <c r="S384" s="10">
        <f t="shared" si="398"/>
        <v>522.70000000000005</v>
      </c>
    </row>
    <row r="385" spans="1:19" ht="31.5" x14ac:dyDescent="0.2">
      <c r="A385" s="36"/>
      <c r="B385" s="36" t="s">
        <v>443</v>
      </c>
      <c r="C385" s="16">
        <v>908</v>
      </c>
      <c r="D385" s="2" t="s">
        <v>9</v>
      </c>
      <c r="E385" s="2" t="s">
        <v>19</v>
      </c>
      <c r="F385" s="1" t="s">
        <v>213</v>
      </c>
      <c r="G385" s="3"/>
      <c r="H385" s="3"/>
      <c r="I385" s="15">
        <f t="shared" si="398"/>
        <v>473.3</v>
      </c>
      <c r="J385" s="12">
        <f t="shared" si="398"/>
        <v>0</v>
      </c>
      <c r="K385" s="62">
        <f t="shared" si="398"/>
        <v>473.3</v>
      </c>
      <c r="L385" s="59">
        <f t="shared" si="398"/>
        <v>0</v>
      </c>
      <c r="M385" s="59">
        <f t="shared" si="398"/>
        <v>49.4</v>
      </c>
      <c r="N385" s="59">
        <f t="shared" si="398"/>
        <v>0</v>
      </c>
      <c r="O385" s="56">
        <f t="shared" si="398"/>
        <v>522.70000000000005</v>
      </c>
      <c r="P385" s="59">
        <f t="shared" si="398"/>
        <v>0</v>
      </c>
      <c r="Q385" s="59">
        <f t="shared" si="398"/>
        <v>0</v>
      </c>
      <c r="R385" s="59">
        <f t="shared" si="398"/>
        <v>0</v>
      </c>
      <c r="S385" s="10">
        <f t="shared" si="398"/>
        <v>522.70000000000005</v>
      </c>
    </row>
    <row r="386" spans="1:19" ht="47.25" x14ac:dyDescent="0.2">
      <c r="A386" s="36"/>
      <c r="B386" s="36" t="s">
        <v>363</v>
      </c>
      <c r="C386" s="16">
        <v>908</v>
      </c>
      <c r="D386" s="2" t="s">
        <v>9</v>
      </c>
      <c r="E386" s="2" t="s">
        <v>19</v>
      </c>
      <c r="F386" s="1" t="s">
        <v>362</v>
      </c>
      <c r="G386" s="3"/>
      <c r="H386" s="3"/>
      <c r="I386" s="15">
        <f t="shared" si="398"/>
        <v>473.3</v>
      </c>
      <c r="J386" s="12">
        <f t="shared" si="398"/>
        <v>0</v>
      </c>
      <c r="K386" s="62">
        <f t="shared" si="398"/>
        <v>473.3</v>
      </c>
      <c r="L386" s="59">
        <f t="shared" si="398"/>
        <v>0</v>
      </c>
      <c r="M386" s="59">
        <f t="shared" si="398"/>
        <v>49.4</v>
      </c>
      <c r="N386" s="59">
        <f t="shared" si="398"/>
        <v>0</v>
      </c>
      <c r="O386" s="56">
        <f t="shared" si="398"/>
        <v>522.70000000000005</v>
      </c>
      <c r="P386" s="59">
        <f t="shared" si="398"/>
        <v>0</v>
      </c>
      <c r="Q386" s="59">
        <f t="shared" si="398"/>
        <v>0</v>
      </c>
      <c r="R386" s="59">
        <f t="shared" si="398"/>
        <v>0</v>
      </c>
      <c r="S386" s="10">
        <f t="shared" si="398"/>
        <v>522.70000000000005</v>
      </c>
    </row>
    <row r="387" spans="1:19" x14ac:dyDescent="0.2">
      <c r="A387" s="36"/>
      <c r="B387" s="36" t="s">
        <v>176</v>
      </c>
      <c r="C387" s="16">
        <v>908</v>
      </c>
      <c r="D387" s="2" t="s">
        <v>9</v>
      </c>
      <c r="E387" s="2" t="s">
        <v>19</v>
      </c>
      <c r="F387" s="1" t="s">
        <v>362</v>
      </c>
      <c r="G387" s="3">
        <v>200</v>
      </c>
      <c r="H387" s="3"/>
      <c r="I387" s="10">
        <v>473.3</v>
      </c>
      <c r="J387" s="13"/>
      <c r="K387" s="63">
        <f>I387+J387</f>
        <v>473.3</v>
      </c>
      <c r="L387" s="59"/>
      <c r="M387" s="59">
        <v>49.4</v>
      </c>
      <c r="N387" s="59"/>
      <c r="O387" s="56">
        <f>K387+L387+M387+N387</f>
        <v>522.70000000000005</v>
      </c>
      <c r="P387" s="56"/>
      <c r="Q387" s="56"/>
      <c r="R387" s="56"/>
      <c r="S387" s="10">
        <f t="shared" ref="S387" si="399">O387+P387+Q387+R387</f>
        <v>522.70000000000005</v>
      </c>
    </row>
    <row r="388" spans="1:19" x14ac:dyDescent="0.2">
      <c r="A388" s="36"/>
      <c r="B388" s="36" t="s">
        <v>46</v>
      </c>
      <c r="C388" s="16">
        <v>908</v>
      </c>
      <c r="D388" s="2" t="s">
        <v>9</v>
      </c>
      <c r="E388" s="2" t="s">
        <v>47</v>
      </c>
      <c r="F388" s="1"/>
      <c r="G388" s="3"/>
      <c r="H388" s="3"/>
      <c r="I388" s="15">
        <f t="shared" ref="I388:R388" si="400">I389+I392</f>
        <v>450</v>
      </c>
      <c r="J388" s="12">
        <f t="shared" si="400"/>
        <v>0</v>
      </c>
      <c r="K388" s="67">
        <f t="shared" si="400"/>
        <v>450</v>
      </c>
      <c r="L388" s="59">
        <f t="shared" si="400"/>
        <v>0</v>
      </c>
      <c r="M388" s="59">
        <f t="shared" si="400"/>
        <v>100</v>
      </c>
      <c r="N388" s="59">
        <f t="shared" si="400"/>
        <v>0</v>
      </c>
      <c r="O388" s="56">
        <f t="shared" si="400"/>
        <v>550</v>
      </c>
      <c r="P388" s="59">
        <f t="shared" si="400"/>
        <v>0</v>
      </c>
      <c r="Q388" s="59">
        <f t="shared" si="400"/>
        <v>0</v>
      </c>
      <c r="R388" s="59">
        <f t="shared" si="400"/>
        <v>0</v>
      </c>
      <c r="S388" s="10">
        <f t="shared" ref="S388" si="401">S389+S392</f>
        <v>550</v>
      </c>
    </row>
    <row r="389" spans="1:19" ht="31.5" x14ac:dyDescent="0.2">
      <c r="A389" s="36"/>
      <c r="B389" s="36" t="s">
        <v>79</v>
      </c>
      <c r="C389" s="16">
        <v>908</v>
      </c>
      <c r="D389" s="2" t="s">
        <v>9</v>
      </c>
      <c r="E389" s="2" t="s">
        <v>47</v>
      </c>
      <c r="F389" s="1" t="s">
        <v>165</v>
      </c>
      <c r="G389" s="3"/>
      <c r="H389" s="3"/>
      <c r="I389" s="15">
        <f t="shared" ref="I389:S390" si="402">I390</f>
        <v>300</v>
      </c>
      <c r="J389" s="12">
        <f t="shared" si="402"/>
        <v>0</v>
      </c>
      <c r="K389" s="62">
        <f t="shared" si="402"/>
        <v>300</v>
      </c>
      <c r="L389" s="59">
        <f t="shared" si="402"/>
        <v>0</v>
      </c>
      <c r="M389" s="59">
        <f t="shared" si="402"/>
        <v>0</v>
      </c>
      <c r="N389" s="59">
        <f t="shared" si="402"/>
        <v>0</v>
      </c>
      <c r="O389" s="56">
        <f t="shared" si="402"/>
        <v>300</v>
      </c>
      <c r="P389" s="59">
        <f t="shared" si="402"/>
        <v>0</v>
      </c>
      <c r="Q389" s="59">
        <f t="shared" si="402"/>
        <v>0</v>
      </c>
      <c r="R389" s="59">
        <f t="shared" si="402"/>
        <v>0</v>
      </c>
      <c r="S389" s="10">
        <f t="shared" si="402"/>
        <v>300</v>
      </c>
    </row>
    <row r="390" spans="1:19" x14ac:dyDescent="0.2">
      <c r="A390" s="36"/>
      <c r="B390" s="36" t="s">
        <v>124</v>
      </c>
      <c r="C390" s="16">
        <v>908</v>
      </c>
      <c r="D390" s="2" t="s">
        <v>9</v>
      </c>
      <c r="E390" s="2" t="s">
        <v>47</v>
      </c>
      <c r="F390" s="1" t="s">
        <v>302</v>
      </c>
      <c r="G390" s="3"/>
      <c r="H390" s="3"/>
      <c r="I390" s="15">
        <f t="shared" si="402"/>
        <v>300</v>
      </c>
      <c r="J390" s="12">
        <f t="shared" si="402"/>
        <v>0</v>
      </c>
      <c r="K390" s="62">
        <f t="shared" si="402"/>
        <v>300</v>
      </c>
      <c r="L390" s="59">
        <f t="shared" si="402"/>
        <v>0</v>
      </c>
      <c r="M390" s="59">
        <f t="shared" si="402"/>
        <v>0</v>
      </c>
      <c r="N390" s="59">
        <f t="shared" si="402"/>
        <v>0</v>
      </c>
      <c r="O390" s="56">
        <f t="shared" si="402"/>
        <v>300</v>
      </c>
      <c r="P390" s="59">
        <f t="shared" si="402"/>
        <v>0</v>
      </c>
      <c r="Q390" s="59">
        <f t="shared" si="402"/>
        <v>0</v>
      </c>
      <c r="R390" s="59">
        <f t="shared" si="402"/>
        <v>0</v>
      </c>
      <c r="S390" s="10">
        <f t="shared" si="402"/>
        <v>300</v>
      </c>
    </row>
    <row r="391" spans="1:19" x14ac:dyDescent="0.2">
      <c r="A391" s="36"/>
      <c r="B391" s="36" t="s">
        <v>176</v>
      </c>
      <c r="C391" s="16">
        <v>908</v>
      </c>
      <c r="D391" s="2" t="s">
        <v>9</v>
      </c>
      <c r="E391" s="2" t="s">
        <v>47</v>
      </c>
      <c r="F391" s="1" t="s">
        <v>302</v>
      </c>
      <c r="G391" s="3">
        <v>200</v>
      </c>
      <c r="H391" s="3"/>
      <c r="I391" s="10">
        <v>300</v>
      </c>
      <c r="J391" s="13"/>
      <c r="K391" s="63">
        <f>I391+J391</f>
        <v>300</v>
      </c>
      <c r="L391" s="59"/>
      <c r="M391" s="59"/>
      <c r="N391" s="59"/>
      <c r="O391" s="56">
        <f>K391+L391+M391+N391</f>
        <v>300</v>
      </c>
      <c r="P391" s="56"/>
      <c r="Q391" s="56"/>
      <c r="R391" s="56"/>
      <c r="S391" s="10">
        <f t="shared" ref="S391" si="403">O391+P391+Q391+R391</f>
        <v>300</v>
      </c>
    </row>
    <row r="392" spans="1:19" ht="31.5" x14ac:dyDescent="0.2">
      <c r="A392" s="36"/>
      <c r="B392" s="36" t="s">
        <v>122</v>
      </c>
      <c r="C392" s="16">
        <v>908</v>
      </c>
      <c r="D392" s="2" t="s">
        <v>9</v>
      </c>
      <c r="E392" s="2" t="s">
        <v>47</v>
      </c>
      <c r="F392" s="1" t="s">
        <v>212</v>
      </c>
      <c r="G392" s="3"/>
      <c r="H392" s="3"/>
      <c r="I392" s="15">
        <f t="shared" ref="I392:S394" si="404">I393</f>
        <v>150</v>
      </c>
      <c r="J392" s="12">
        <f t="shared" si="404"/>
        <v>0</v>
      </c>
      <c r="K392" s="62">
        <f t="shared" si="404"/>
        <v>150</v>
      </c>
      <c r="L392" s="59">
        <f t="shared" si="404"/>
        <v>0</v>
      </c>
      <c r="M392" s="59">
        <f t="shared" si="404"/>
        <v>100</v>
      </c>
      <c r="N392" s="59">
        <f t="shared" si="404"/>
        <v>0</v>
      </c>
      <c r="O392" s="56">
        <f t="shared" si="404"/>
        <v>250</v>
      </c>
      <c r="P392" s="59">
        <f t="shared" si="404"/>
        <v>0</v>
      </c>
      <c r="Q392" s="59">
        <f t="shared" si="404"/>
        <v>0</v>
      </c>
      <c r="R392" s="59">
        <f t="shared" si="404"/>
        <v>0</v>
      </c>
      <c r="S392" s="10">
        <f t="shared" si="404"/>
        <v>250</v>
      </c>
    </row>
    <row r="393" spans="1:19" ht="31.5" x14ac:dyDescent="0.2">
      <c r="A393" s="36"/>
      <c r="B393" s="36" t="s">
        <v>316</v>
      </c>
      <c r="C393" s="16">
        <v>908</v>
      </c>
      <c r="D393" s="2" t="s">
        <v>9</v>
      </c>
      <c r="E393" s="2" t="s">
        <v>47</v>
      </c>
      <c r="F393" s="1" t="s">
        <v>213</v>
      </c>
      <c r="G393" s="3"/>
      <c r="H393" s="3"/>
      <c r="I393" s="15">
        <f t="shared" si="404"/>
        <v>150</v>
      </c>
      <c r="J393" s="12">
        <f t="shared" si="404"/>
        <v>0</v>
      </c>
      <c r="K393" s="62">
        <f t="shared" si="404"/>
        <v>150</v>
      </c>
      <c r="L393" s="59">
        <f t="shared" si="404"/>
        <v>0</v>
      </c>
      <c r="M393" s="59">
        <f t="shared" si="404"/>
        <v>100</v>
      </c>
      <c r="N393" s="59">
        <f t="shared" si="404"/>
        <v>0</v>
      </c>
      <c r="O393" s="56">
        <f t="shared" si="404"/>
        <v>250</v>
      </c>
      <c r="P393" s="59">
        <f t="shared" si="404"/>
        <v>0</v>
      </c>
      <c r="Q393" s="59">
        <f t="shared" si="404"/>
        <v>0</v>
      </c>
      <c r="R393" s="59">
        <f t="shared" si="404"/>
        <v>0</v>
      </c>
      <c r="S393" s="10">
        <f t="shared" si="404"/>
        <v>250</v>
      </c>
    </row>
    <row r="394" spans="1:19" x14ac:dyDescent="0.2">
      <c r="A394" s="36"/>
      <c r="B394" s="36" t="s">
        <v>358</v>
      </c>
      <c r="C394" s="16">
        <v>908</v>
      </c>
      <c r="D394" s="2" t="s">
        <v>9</v>
      </c>
      <c r="E394" s="2" t="s">
        <v>47</v>
      </c>
      <c r="F394" s="1" t="s">
        <v>220</v>
      </c>
      <c r="G394" s="3"/>
      <c r="H394" s="3"/>
      <c r="I394" s="15">
        <f t="shared" si="404"/>
        <v>150</v>
      </c>
      <c r="J394" s="12">
        <f t="shared" si="404"/>
        <v>0</v>
      </c>
      <c r="K394" s="62">
        <f t="shared" si="404"/>
        <v>150</v>
      </c>
      <c r="L394" s="59">
        <f t="shared" si="404"/>
        <v>0</v>
      </c>
      <c r="M394" s="59">
        <f t="shared" si="404"/>
        <v>100</v>
      </c>
      <c r="N394" s="59">
        <f t="shared" si="404"/>
        <v>0</v>
      </c>
      <c r="O394" s="56">
        <f t="shared" si="404"/>
        <v>250</v>
      </c>
      <c r="P394" s="59">
        <f t="shared" si="404"/>
        <v>0</v>
      </c>
      <c r="Q394" s="59">
        <f t="shared" si="404"/>
        <v>0</v>
      </c>
      <c r="R394" s="59">
        <f t="shared" si="404"/>
        <v>0</v>
      </c>
      <c r="S394" s="10">
        <f t="shared" si="404"/>
        <v>250</v>
      </c>
    </row>
    <row r="395" spans="1:19" x14ac:dyDescent="0.2">
      <c r="A395" s="36"/>
      <c r="B395" s="36" t="s">
        <v>176</v>
      </c>
      <c r="C395" s="16">
        <v>908</v>
      </c>
      <c r="D395" s="2" t="s">
        <v>9</v>
      </c>
      <c r="E395" s="2" t="s">
        <v>47</v>
      </c>
      <c r="F395" s="1" t="s">
        <v>220</v>
      </c>
      <c r="G395" s="3">
        <v>200</v>
      </c>
      <c r="H395" s="3"/>
      <c r="I395" s="10">
        <v>150</v>
      </c>
      <c r="J395" s="13"/>
      <c r="K395" s="63">
        <f>I395+J395</f>
        <v>150</v>
      </c>
      <c r="L395" s="59"/>
      <c r="M395" s="59">
        <v>100</v>
      </c>
      <c r="N395" s="59"/>
      <c r="O395" s="56">
        <f>K395+L395+M395+N395</f>
        <v>250</v>
      </c>
      <c r="P395" s="56"/>
      <c r="Q395" s="56"/>
      <c r="R395" s="56"/>
      <c r="S395" s="10">
        <f t="shared" ref="S395" si="405">O395+P395+Q395+R395</f>
        <v>250</v>
      </c>
    </row>
    <row r="396" spans="1:19" x14ac:dyDescent="0.2">
      <c r="A396" s="36"/>
      <c r="B396" s="36" t="s">
        <v>48</v>
      </c>
      <c r="C396" s="16">
        <v>908</v>
      </c>
      <c r="D396" s="2" t="s">
        <v>18</v>
      </c>
      <c r="E396" s="2"/>
      <c r="F396" s="1"/>
      <c r="G396" s="3"/>
      <c r="H396" s="3"/>
      <c r="I396" s="15">
        <f t="shared" ref="I396:R396" si="406">I401+I397+I410</f>
        <v>1300</v>
      </c>
      <c r="J396" s="12">
        <f t="shared" si="406"/>
        <v>3176.9</v>
      </c>
      <c r="K396" s="62">
        <f t="shared" si="406"/>
        <v>37917.039999999994</v>
      </c>
      <c r="L396" s="59">
        <f t="shared" si="406"/>
        <v>0</v>
      </c>
      <c r="M396" s="59">
        <f t="shared" si="406"/>
        <v>0</v>
      </c>
      <c r="N396" s="59">
        <f t="shared" si="406"/>
        <v>1.6080000000000001E-2</v>
      </c>
      <c r="O396" s="56">
        <f t="shared" si="406"/>
        <v>37917.056079999995</v>
      </c>
      <c r="P396" s="59">
        <f t="shared" si="406"/>
        <v>0</v>
      </c>
      <c r="Q396" s="59">
        <f t="shared" si="406"/>
        <v>0</v>
      </c>
      <c r="R396" s="59">
        <f t="shared" si="406"/>
        <v>-6.1609999999999998E-2</v>
      </c>
      <c r="S396" s="10">
        <f t="shared" ref="S396" si="407">S401+S397+S410</f>
        <v>37916.994469999998</v>
      </c>
    </row>
    <row r="397" spans="1:19" x14ac:dyDescent="0.2">
      <c r="A397" s="36"/>
      <c r="B397" s="36" t="s">
        <v>315</v>
      </c>
      <c r="C397" s="16">
        <v>908</v>
      </c>
      <c r="D397" s="2" t="s">
        <v>18</v>
      </c>
      <c r="E397" s="2" t="s">
        <v>20</v>
      </c>
      <c r="F397" s="1"/>
      <c r="G397" s="3"/>
      <c r="H397" s="3"/>
      <c r="I397" s="15">
        <f t="shared" ref="I397:S399" si="408">I398</f>
        <v>1300</v>
      </c>
      <c r="J397" s="12">
        <f t="shared" si="408"/>
        <v>0</v>
      </c>
      <c r="K397" s="67">
        <f t="shared" si="408"/>
        <v>1300</v>
      </c>
      <c r="L397" s="59">
        <f t="shared" si="408"/>
        <v>0</v>
      </c>
      <c r="M397" s="59">
        <f t="shared" si="408"/>
        <v>0</v>
      </c>
      <c r="N397" s="59">
        <f t="shared" si="408"/>
        <v>0</v>
      </c>
      <c r="O397" s="56">
        <f t="shared" si="408"/>
        <v>1300</v>
      </c>
      <c r="P397" s="59">
        <f t="shared" si="408"/>
        <v>0</v>
      </c>
      <c r="Q397" s="59">
        <f t="shared" si="408"/>
        <v>0</v>
      </c>
      <c r="R397" s="59">
        <f t="shared" si="408"/>
        <v>0</v>
      </c>
      <c r="S397" s="10">
        <f t="shared" si="408"/>
        <v>1300</v>
      </c>
    </row>
    <row r="398" spans="1:19" ht="31.5" x14ac:dyDescent="0.2">
      <c r="A398" s="36"/>
      <c r="B398" s="36" t="s">
        <v>314</v>
      </c>
      <c r="C398" s="16">
        <v>908</v>
      </c>
      <c r="D398" s="2" t="s">
        <v>18</v>
      </c>
      <c r="E398" s="2" t="s">
        <v>20</v>
      </c>
      <c r="F398" s="1" t="s">
        <v>226</v>
      </c>
      <c r="G398" s="3"/>
      <c r="H398" s="3"/>
      <c r="I398" s="15">
        <f t="shared" si="408"/>
        <v>1300</v>
      </c>
      <c r="J398" s="12">
        <f t="shared" si="408"/>
        <v>0</v>
      </c>
      <c r="K398" s="62">
        <f t="shared" si="408"/>
        <v>1300</v>
      </c>
      <c r="L398" s="59">
        <f t="shared" si="408"/>
        <v>0</v>
      </c>
      <c r="M398" s="59">
        <f t="shared" si="408"/>
        <v>0</v>
      </c>
      <c r="N398" s="59">
        <f t="shared" si="408"/>
        <v>0</v>
      </c>
      <c r="O398" s="56">
        <f t="shared" si="408"/>
        <v>1300</v>
      </c>
      <c r="P398" s="59">
        <f t="shared" si="408"/>
        <v>0</v>
      </c>
      <c r="Q398" s="59">
        <f t="shared" si="408"/>
        <v>0</v>
      </c>
      <c r="R398" s="59">
        <f t="shared" si="408"/>
        <v>0</v>
      </c>
      <c r="S398" s="10">
        <f t="shared" si="408"/>
        <v>1300</v>
      </c>
    </row>
    <row r="399" spans="1:19" ht="31.5" x14ac:dyDescent="0.2">
      <c r="A399" s="36"/>
      <c r="B399" s="36" t="s">
        <v>361</v>
      </c>
      <c r="C399" s="16">
        <v>908</v>
      </c>
      <c r="D399" s="2" t="s">
        <v>18</v>
      </c>
      <c r="E399" s="2" t="s">
        <v>20</v>
      </c>
      <c r="F399" s="1" t="s">
        <v>340</v>
      </c>
      <c r="G399" s="3"/>
      <c r="H399" s="3"/>
      <c r="I399" s="15">
        <f t="shared" si="408"/>
        <v>1300</v>
      </c>
      <c r="J399" s="12">
        <f t="shared" si="408"/>
        <v>0</v>
      </c>
      <c r="K399" s="62">
        <f t="shared" si="408"/>
        <v>1300</v>
      </c>
      <c r="L399" s="59">
        <f t="shared" si="408"/>
        <v>0</v>
      </c>
      <c r="M399" s="59">
        <f t="shared" si="408"/>
        <v>0</v>
      </c>
      <c r="N399" s="59">
        <f t="shared" si="408"/>
        <v>0</v>
      </c>
      <c r="O399" s="56">
        <f t="shared" si="408"/>
        <v>1300</v>
      </c>
      <c r="P399" s="59">
        <f t="shared" si="408"/>
        <v>0</v>
      </c>
      <c r="Q399" s="59">
        <f t="shared" si="408"/>
        <v>0</v>
      </c>
      <c r="R399" s="59">
        <f t="shared" si="408"/>
        <v>0</v>
      </c>
      <c r="S399" s="10">
        <f t="shared" si="408"/>
        <v>1300</v>
      </c>
    </row>
    <row r="400" spans="1:19" ht="31.5" x14ac:dyDescent="0.2">
      <c r="A400" s="36"/>
      <c r="B400" s="36" t="s">
        <v>15</v>
      </c>
      <c r="C400" s="16">
        <v>908</v>
      </c>
      <c r="D400" s="2" t="s">
        <v>18</v>
      </c>
      <c r="E400" s="2" t="s">
        <v>20</v>
      </c>
      <c r="F400" s="1" t="s">
        <v>340</v>
      </c>
      <c r="G400" s="3">
        <v>600</v>
      </c>
      <c r="H400" s="3"/>
      <c r="I400" s="10">
        <v>1300</v>
      </c>
      <c r="J400" s="13"/>
      <c r="K400" s="63">
        <f>I400+J400</f>
        <v>1300</v>
      </c>
      <c r="L400" s="59"/>
      <c r="M400" s="59"/>
      <c r="N400" s="59"/>
      <c r="O400" s="56">
        <f>K400+L400+M400+N400</f>
        <v>1300</v>
      </c>
      <c r="P400" s="56"/>
      <c r="Q400" s="56"/>
      <c r="R400" s="56"/>
      <c r="S400" s="10">
        <f t="shared" ref="S400" si="409">O400+P400+Q400+R400</f>
        <v>1300</v>
      </c>
    </row>
    <row r="401" spans="1:19" x14ac:dyDescent="0.2">
      <c r="A401" s="36"/>
      <c r="B401" s="36" t="s">
        <v>49</v>
      </c>
      <c r="C401" s="42">
        <v>908</v>
      </c>
      <c r="D401" s="26" t="s">
        <v>18</v>
      </c>
      <c r="E401" s="26" t="s">
        <v>25</v>
      </c>
      <c r="F401" s="25"/>
      <c r="G401" s="97"/>
      <c r="H401" s="97"/>
      <c r="I401" s="98">
        <f t="shared" ref="I401:S402" si="410">I402</f>
        <v>0</v>
      </c>
      <c r="J401" s="99">
        <f t="shared" si="410"/>
        <v>1750.3000000000002</v>
      </c>
      <c r="K401" s="100">
        <f t="shared" si="410"/>
        <v>30737.339999999997</v>
      </c>
      <c r="L401" s="101">
        <f t="shared" si="410"/>
        <v>0</v>
      </c>
      <c r="M401" s="101">
        <f t="shared" si="410"/>
        <v>0</v>
      </c>
      <c r="N401" s="101">
        <f t="shared" si="410"/>
        <v>1.6080000000000001E-2</v>
      </c>
      <c r="O401" s="102">
        <f t="shared" si="410"/>
        <v>30737.356079999998</v>
      </c>
      <c r="P401" s="101">
        <f t="shared" si="410"/>
        <v>0</v>
      </c>
      <c r="Q401" s="101">
        <f t="shared" si="410"/>
        <v>0</v>
      </c>
      <c r="R401" s="101">
        <f t="shared" si="410"/>
        <v>-6.1609999999999998E-2</v>
      </c>
      <c r="S401" s="104">
        <f t="shared" si="410"/>
        <v>30737.294469999997</v>
      </c>
    </row>
    <row r="402" spans="1:19" ht="31.5" x14ac:dyDescent="0.2">
      <c r="A402" s="36"/>
      <c r="B402" s="36" t="s">
        <v>418</v>
      </c>
      <c r="C402" s="16">
        <v>908</v>
      </c>
      <c r="D402" s="2" t="s">
        <v>18</v>
      </c>
      <c r="E402" s="2" t="s">
        <v>25</v>
      </c>
      <c r="F402" s="1" t="s">
        <v>218</v>
      </c>
      <c r="G402" s="3"/>
      <c r="H402" s="3"/>
      <c r="I402" s="15">
        <f t="shared" si="410"/>
        <v>0</v>
      </c>
      <c r="J402" s="12">
        <f t="shared" si="410"/>
        <v>1750.3000000000002</v>
      </c>
      <c r="K402" s="62">
        <f t="shared" si="410"/>
        <v>30737.339999999997</v>
      </c>
      <c r="L402" s="59">
        <f t="shared" si="410"/>
        <v>0</v>
      </c>
      <c r="M402" s="59">
        <f t="shared" si="410"/>
        <v>0</v>
      </c>
      <c r="N402" s="59">
        <f t="shared" si="410"/>
        <v>1.6080000000000001E-2</v>
      </c>
      <c r="O402" s="56">
        <f t="shared" si="410"/>
        <v>30737.356079999998</v>
      </c>
      <c r="P402" s="59">
        <f t="shared" si="410"/>
        <v>0</v>
      </c>
      <c r="Q402" s="101">
        <f t="shared" si="410"/>
        <v>0</v>
      </c>
      <c r="R402" s="101">
        <f t="shared" si="410"/>
        <v>-6.1609999999999998E-2</v>
      </c>
      <c r="S402" s="104">
        <f t="shared" si="410"/>
        <v>30737.294469999997</v>
      </c>
    </row>
    <row r="403" spans="1:19" x14ac:dyDescent="0.2">
      <c r="A403" s="36"/>
      <c r="B403" s="45" t="s">
        <v>429</v>
      </c>
      <c r="C403" s="42">
        <v>908</v>
      </c>
      <c r="D403" s="26" t="s">
        <v>18</v>
      </c>
      <c r="E403" s="26" t="s">
        <v>25</v>
      </c>
      <c r="F403" s="25" t="s">
        <v>419</v>
      </c>
      <c r="G403" s="3"/>
      <c r="H403" s="3"/>
      <c r="I403" s="15">
        <f>I404</f>
        <v>0</v>
      </c>
      <c r="J403" s="12">
        <f>J404</f>
        <v>1750.3000000000002</v>
      </c>
      <c r="K403" s="62">
        <f>K404+K406+K408</f>
        <v>30737.339999999997</v>
      </c>
      <c r="L403" s="62">
        <f>L404+L406+L408</f>
        <v>0</v>
      </c>
      <c r="M403" s="62">
        <f>M404+M406+M408</f>
        <v>0</v>
      </c>
      <c r="N403" s="62">
        <f>N404+N406+N408</f>
        <v>1.6080000000000001E-2</v>
      </c>
      <c r="O403" s="62">
        <f>O404+O406+O408</f>
        <v>30737.356079999998</v>
      </c>
      <c r="P403" s="89">
        <f t="shared" ref="P403:R403" si="411">P404+P406+P408</f>
        <v>0</v>
      </c>
      <c r="Q403" s="89">
        <f t="shared" si="411"/>
        <v>0</v>
      </c>
      <c r="R403" s="89">
        <f t="shared" si="411"/>
        <v>-6.1609999999999998E-2</v>
      </c>
      <c r="S403" s="15">
        <f t="shared" ref="S403" si="412">S404+S406+S408</f>
        <v>30737.294469999997</v>
      </c>
    </row>
    <row r="404" spans="1:19" ht="31.5" x14ac:dyDescent="0.2">
      <c r="A404" s="36"/>
      <c r="B404" s="45" t="s">
        <v>420</v>
      </c>
      <c r="C404" s="42">
        <v>908</v>
      </c>
      <c r="D404" s="26" t="s">
        <v>18</v>
      </c>
      <c r="E404" s="26" t="s">
        <v>25</v>
      </c>
      <c r="F404" s="25" t="s">
        <v>421</v>
      </c>
      <c r="G404" s="3"/>
      <c r="H404" s="3"/>
      <c r="I404" s="15">
        <f t="shared" ref="I404:S404" si="413">I405</f>
        <v>0</v>
      </c>
      <c r="J404" s="12">
        <f t="shared" si="413"/>
        <v>1750.3000000000002</v>
      </c>
      <c r="K404" s="62">
        <f t="shared" si="413"/>
        <v>5385.49</v>
      </c>
      <c r="L404" s="59">
        <f t="shared" si="413"/>
        <v>0</v>
      </c>
      <c r="M404" s="59">
        <f t="shared" si="413"/>
        <v>0</v>
      </c>
      <c r="N404" s="59">
        <f t="shared" si="413"/>
        <v>1.6080000000000001E-2</v>
      </c>
      <c r="O404" s="56">
        <f t="shared" si="413"/>
        <v>5385.5060800000001</v>
      </c>
      <c r="P404" s="59">
        <f t="shared" si="413"/>
        <v>0</v>
      </c>
      <c r="Q404" s="59">
        <f t="shared" si="413"/>
        <v>0</v>
      </c>
      <c r="R404" s="59">
        <f t="shared" si="413"/>
        <v>0</v>
      </c>
      <c r="S404" s="10">
        <f t="shared" si="413"/>
        <v>5385.5060800000001</v>
      </c>
    </row>
    <row r="405" spans="1:19" ht="31.5" x14ac:dyDescent="0.2">
      <c r="A405" s="36"/>
      <c r="B405" s="45" t="s">
        <v>50</v>
      </c>
      <c r="C405" s="42">
        <v>908</v>
      </c>
      <c r="D405" s="26" t="s">
        <v>18</v>
      </c>
      <c r="E405" s="26" t="s">
        <v>25</v>
      </c>
      <c r="F405" s="25" t="s">
        <v>421</v>
      </c>
      <c r="G405" s="3">
        <v>400</v>
      </c>
      <c r="H405" s="3"/>
      <c r="I405" s="10"/>
      <c r="J405" s="13">
        <f>403.9+1346.4</f>
        <v>1750.3000000000002</v>
      </c>
      <c r="K405" s="63">
        <v>5385.49</v>
      </c>
      <c r="L405" s="59"/>
      <c r="M405" s="59"/>
      <c r="N405" s="59">
        <v>1.6080000000000001E-2</v>
      </c>
      <c r="O405" s="56">
        <f>K405+L405+M405+N405</f>
        <v>5385.5060800000001</v>
      </c>
      <c r="P405" s="56"/>
      <c r="Q405" s="56"/>
      <c r="R405" s="56"/>
      <c r="S405" s="10">
        <f t="shared" ref="S405" si="414">O405+P405+Q405+R405</f>
        <v>5385.5060800000001</v>
      </c>
    </row>
    <row r="406" spans="1:19" ht="31.5" x14ac:dyDescent="0.2">
      <c r="A406" s="36"/>
      <c r="B406" s="45" t="s">
        <v>438</v>
      </c>
      <c r="C406" s="42">
        <v>908</v>
      </c>
      <c r="D406" s="26" t="s">
        <v>18</v>
      </c>
      <c r="E406" s="26" t="s">
        <v>25</v>
      </c>
      <c r="F406" s="25" t="s">
        <v>422</v>
      </c>
      <c r="G406" s="3"/>
      <c r="H406" s="3"/>
      <c r="I406" s="10"/>
      <c r="J406" s="13"/>
      <c r="K406" s="63">
        <f>K407</f>
        <v>25351.85</v>
      </c>
      <c r="L406" s="63">
        <f>L407</f>
        <v>-25351.85</v>
      </c>
      <c r="M406" s="63">
        <f>M407</f>
        <v>0</v>
      </c>
      <c r="N406" s="63">
        <f>N407</f>
        <v>0</v>
      </c>
      <c r="O406" s="63">
        <f>O407</f>
        <v>0</v>
      </c>
      <c r="P406" s="59">
        <f t="shared" ref="P406:R406" si="415">P407</f>
        <v>0</v>
      </c>
      <c r="Q406" s="59">
        <f t="shared" si="415"/>
        <v>0</v>
      </c>
      <c r="R406" s="59">
        <f t="shared" si="415"/>
        <v>0</v>
      </c>
      <c r="S406" s="10">
        <f t="shared" ref="S406" si="416">S407</f>
        <v>0</v>
      </c>
    </row>
    <row r="407" spans="1:19" ht="31.5" x14ac:dyDescent="0.2">
      <c r="A407" s="36"/>
      <c r="B407" s="45" t="s">
        <v>50</v>
      </c>
      <c r="C407" s="42">
        <v>908</v>
      </c>
      <c r="D407" s="26" t="s">
        <v>18</v>
      </c>
      <c r="E407" s="26" t="s">
        <v>25</v>
      </c>
      <c r="F407" s="25" t="s">
        <v>422</v>
      </c>
      <c r="G407" s="3">
        <v>400</v>
      </c>
      <c r="H407" s="3"/>
      <c r="I407" s="10"/>
      <c r="J407" s="13"/>
      <c r="K407" s="63">
        <v>25351.85</v>
      </c>
      <c r="L407" s="59">
        <v>-25351.85</v>
      </c>
      <c r="M407" s="59"/>
      <c r="N407" s="59"/>
      <c r="O407" s="56">
        <f>K407+L407+M407+N407</f>
        <v>0</v>
      </c>
      <c r="P407" s="56"/>
      <c r="Q407" s="56"/>
      <c r="R407" s="56"/>
      <c r="S407" s="10">
        <f t="shared" ref="S407" si="417">O407+P407+Q407+R407</f>
        <v>0</v>
      </c>
    </row>
    <row r="408" spans="1:19" ht="31.5" x14ac:dyDescent="0.2">
      <c r="A408" s="36"/>
      <c r="B408" s="45" t="s">
        <v>438</v>
      </c>
      <c r="C408" s="42">
        <v>908</v>
      </c>
      <c r="D408" s="26" t="s">
        <v>18</v>
      </c>
      <c r="E408" s="26" t="s">
        <v>25</v>
      </c>
      <c r="F408" s="25" t="s">
        <v>454</v>
      </c>
      <c r="G408" s="3"/>
      <c r="H408" s="3"/>
      <c r="I408" s="10"/>
      <c r="J408" s="13"/>
      <c r="K408" s="63">
        <f>K409</f>
        <v>0</v>
      </c>
      <c r="L408" s="63">
        <f>L409</f>
        <v>25351.85</v>
      </c>
      <c r="M408" s="63">
        <f>M409</f>
        <v>0</v>
      </c>
      <c r="N408" s="63">
        <f>N409</f>
        <v>0</v>
      </c>
      <c r="O408" s="63">
        <f>O409</f>
        <v>25351.85</v>
      </c>
      <c r="P408" s="59">
        <f t="shared" ref="P408:R408" si="418">P409</f>
        <v>0</v>
      </c>
      <c r="Q408" s="59">
        <f t="shared" si="418"/>
        <v>0</v>
      </c>
      <c r="R408" s="59">
        <f t="shared" si="418"/>
        <v>-6.1609999999999998E-2</v>
      </c>
      <c r="S408" s="10">
        <f t="shared" ref="S408" si="419">S409</f>
        <v>25351.788389999998</v>
      </c>
    </row>
    <row r="409" spans="1:19" ht="31.5" x14ac:dyDescent="0.2">
      <c r="A409" s="36"/>
      <c r="B409" s="45" t="s">
        <v>50</v>
      </c>
      <c r="C409" s="42">
        <v>908</v>
      </c>
      <c r="D409" s="26" t="s">
        <v>18</v>
      </c>
      <c r="E409" s="26" t="s">
        <v>25</v>
      </c>
      <c r="F409" s="25" t="s">
        <v>454</v>
      </c>
      <c r="G409" s="3">
        <v>400</v>
      </c>
      <c r="H409" s="3"/>
      <c r="I409" s="10"/>
      <c r="J409" s="13"/>
      <c r="K409" s="63">
        <v>0</v>
      </c>
      <c r="L409" s="59">
        <v>25351.85</v>
      </c>
      <c r="M409" s="59"/>
      <c r="N409" s="59"/>
      <c r="O409" s="56">
        <f>K409+L409+M409+N409</f>
        <v>25351.85</v>
      </c>
      <c r="P409" s="56"/>
      <c r="Q409" s="56"/>
      <c r="R409" s="56">
        <v>-6.1609999999999998E-2</v>
      </c>
      <c r="S409" s="10">
        <f t="shared" ref="S409" si="420">O409+P409+Q409+R409</f>
        <v>25351.788389999998</v>
      </c>
    </row>
    <row r="410" spans="1:19" x14ac:dyDescent="0.2">
      <c r="A410" s="36"/>
      <c r="B410" s="36" t="s">
        <v>343</v>
      </c>
      <c r="C410" s="16">
        <v>908</v>
      </c>
      <c r="D410" s="2" t="s">
        <v>18</v>
      </c>
      <c r="E410" s="2" t="s">
        <v>26</v>
      </c>
      <c r="F410" s="1"/>
      <c r="G410" s="3"/>
      <c r="H410" s="3"/>
      <c r="I410" s="15">
        <f t="shared" ref="I410:S410" si="421">I411</f>
        <v>0</v>
      </c>
      <c r="J410" s="12">
        <f t="shared" si="421"/>
        <v>1426.6</v>
      </c>
      <c r="K410" s="67">
        <f t="shared" si="421"/>
        <v>5879.7</v>
      </c>
      <c r="L410" s="59">
        <f t="shared" si="421"/>
        <v>0</v>
      </c>
      <c r="M410" s="59">
        <f t="shared" si="421"/>
        <v>0</v>
      </c>
      <c r="N410" s="59">
        <f t="shared" si="421"/>
        <v>0</v>
      </c>
      <c r="O410" s="56">
        <f t="shared" si="421"/>
        <v>5879.7</v>
      </c>
      <c r="P410" s="59">
        <f t="shared" si="421"/>
        <v>0</v>
      </c>
      <c r="Q410" s="59">
        <f t="shared" si="421"/>
        <v>0</v>
      </c>
      <c r="R410" s="59">
        <f t="shared" si="421"/>
        <v>0</v>
      </c>
      <c r="S410" s="10">
        <f t="shared" si="421"/>
        <v>5879.7</v>
      </c>
    </row>
    <row r="411" spans="1:19" x14ac:dyDescent="0.2">
      <c r="A411" s="36"/>
      <c r="B411" s="36" t="s">
        <v>31</v>
      </c>
      <c r="C411" s="16">
        <v>908</v>
      </c>
      <c r="D411" s="2" t="s">
        <v>18</v>
      </c>
      <c r="E411" s="2" t="s">
        <v>26</v>
      </c>
      <c r="F411" s="1" t="s">
        <v>140</v>
      </c>
      <c r="G411" s="3"/>
      <c r="H411" s="3"/>
      <c r="I411" s="15">
        <f>I412</f>
        <v>0</v>
      </c>
      <c r="J411" s="12">
        <f t="shared" ref="J411:R411" si="422">J412+J414</f>
        <v>1426.6</v>
      </c>
      <c r="K411" s="62">
        <f t="shared" si="422"/>
        <v>5879.7</v>
      </c>
      <c r="L411" s="59">
        <f t="shared" si="422"/>
        <v>0</v>
      </c>
      <c r="M411" s="59">
        <f t="shared" si="422"/>
        <v>0</v>
      </c>
      <c r="N411" s="59">
        <f t="shared" si="422"/>
        <v>0</v>
      </c>
      <c r="O411" s="56">
        <f t="shared" si="422"/>
        <v>5879.7</v>
      </c>
      <c r="P411" s="59">
        <f t="shared" si="422"/>
        <v>0</v>
      </c>
      <c r="Q411" s="59">
        <f t="shared" si="422"/>
        <v>0</v>
      </c>
      <c r="R411" s="59">
        <f t="shared" si="422"/>
        <v>0</v>
      </c>
      <c r="S411" s="10">
        <f t="shared" ref="S411" si="423">S412+S414</f>
        <v>5879.7</v>
      </c>
    </row>
    <row r="412" spans="1:19" x14ac:dyDescent="0.2">
      <c r="A412" s="36"/>
      <c r="B412" s="36" t="s">
        <v>424</v>
      </c>
      <c r="C412" s="16">
        <v>908</v>
      </c>
      <c r="D412" s="2" t="s">
        <v>18</v>
      </c>
      <c r="E412" s="2" t="s">
        <v>26</v>
      </c>
      <c r="F412" s="1" t="s">
        <v>380</v>
      </c>
      <c r="G412" s="3"/>
      <c r="H412" s="3"/>
      <c r="I412" s="10">
        <f t="shared" ref="I412:S412" si="424">I413</f>
        <v>0</v>
      </c>
      <c r="J412" s="13">
        <f t="shared" si="424"/>
        <v>0</v>
      </c>
      <c r="K412" s="63">
        <f t="shared" si="424"/>
        <v>4582.7</v>
      </c>
      <c r="L412" s="59">
        <f t="shared" si="424"/>
        <v>0</v>
      </c>
      <c r="M412" s="59">
        <f t="shared" si="424"/>
        <v>0</v>
      </c>
      <c r="N412" s="59">
        <f t="shared" si="424"/>
        <v>0</v>
      </c>
      <c r="O412" s="56">
        <f t="shared" si="424"/>
        <v>4582.7</v>
      </c>
      <c r="P412" s="59">
        <f t="shared" si="424"/>
        <v>0</v>
      </c>
      <c r="Q412" s="59">
        <f t="shared" si="424"/>
        <v>0</v>
      </c>
      <c r="R412" s="59">
        <f t="shared" si="424"/>
        <v>0</v>
      </c>
      <c r="S412" s="10">
        <f t="shared" si="424"/>
        <v>4582.7</v>
      </c>
    </row>
    <row r="413" spans="1:19" x14ac:dyDescent="0.2">
      <c r="A413" s="36"/>
      <c r="B413" s="36" t="s">
        <v>28</v>
      </c>
      <c r="C413" s="16">
        <v>908</v>
      </c>
      <c r="D413" s="2" t="s">
        <v>18</v>
      </c>
      <c r="E413" s="2" t="s">
        <v>26</v>
      </c>
      <c r="F413" s="1" t="s">
        <v>380</v>
      </c>
      <c r="G413" s="3">
        <v>500</v>
      </c>
      <c r="H413" s="3"/>
      <c r="I413" s="10"/>
      <c r="J413" s="13"/>
      <c r="K413" s="63">
        <v>4582.7</v>
      </c>
      <c r="L413" s="59"/>
      <c r="M413" s="59"/>
      <c r="N413" s="59"/>
      <c r="O413" s="56">
        <f>K413+L413+M413+N413</f>
        <v>4582.7</v>
      </c>
      <c r="P413" s="56"/>
      <c r="Q413" s="56"/>
      <c r="R413" s="56"/>
      <c r="S413" s="10">
        <f t="shared" ref="S413" si="425">O413+P413+Q413+R413</f>
        <v>4582.7</v>
      </c>
    </row>
    <row r="414" spans="1:19" ht="31.5" x14ac:dyDescent="0.2">
      <c r="A414" s="36"/>
      <c r="B414" s="36" t="s">
        <v>398</v>
      </c>
      <c r="C414" s="16">
        <v>908</v>
      </c>
      <c r="D414" s="2" t="s">
        <v>18</v>
      </c>
      <c r="E414" s="2" t="s">
        <v>26</v>
      </c>
      <c r="F414" s="1" t="s">
        <v>448</v>
      </c>
      <c r="G414" s="3"/>
      <c r="H414" s="3"/>
      <c r="I414" s="10"/>
      <c r="J414" s="13">
        <f t="shared" ref="J414:S414" si="426">J415</f>
        <v>1426.6</v>
      </c>
      <c r="K414" s="63">
        <f t="shared" si="426"/>
        <v>1297</v>
      </c>
      <c r="L414" s="63">
        <f t="shared" si="426"/>
        <v>0</v>
      </c>
      <c r="M414" s="63">
        <f t="shared" si="426"/>
        <v>0</v>
      </c>
      <c r="N414" s="63">
        <f t="shared" si="426"/>
        <v>0</v>
      </c>
      <c r="O414" s="63">
        <f t="shared" si="426"/>
        <v>1297</v>
      </c>
      <c r="P414" s="59">
        <f t="shared" si="426"/>
        <v>0</v>
      </c>
      <c r="Q414" s="59">
        <f t="shared" si="426"/>
        <v>0</v>
      </c>
      <c r="R414" s="59">
        <f t="shared" si="426"/>
        <v>0</v>
      </c>
      <c r="S414" s="10">
        <f t="shared" si="426"/>
        <v>1297</v>
      </c>
    </row>
    <row r="415" spans="1:19" x14ac:dyDescent="0.2">
      <c r="A415" s="36"/>
      <c r="B415" s="36" t="s">
        <v>28</v>
      </c>
      <c r="C415" s="16">
        <v>908</v>
      </c>
      <c r="D415" s="2" t="s">
        <v>18</v>
      </c>
      <c r="E415" s="2" t="s">
        <v>26</v>
      </c>
      <c r="F415" s="1" t="s">
        <v>448</v>
      </c>
      <c r="G415" s="3">
        <v>500</v>
      </c>
      <c r="H415" s="3"/>
      <c r="I415" s="10"/>
      <c r="J415" s="13">
        <v>1426.6</v>
      </c>
      <c r="K415" s="63">
        <v>1297</v>
      </c>
      <c r="L415" s="59"/>
      <c r="M415" s="59"/>
      <c r="N415" s="59"/>
      <c r="O415" s="56">
        <f>K415+L415+M415+N415</f>
        <v>1297</v>
      </c>
      <c r="P415" s="56"/>
      <c r="Q415" s="56"/>
      <c r="R415" s="56"/>
      <c r="S415" s="10">
        <f t="shared" ref="S415" si="427">O415+P415+Q415+R415</f>
        <v>1297</v>
      </c>
    </row>
    <row r="416" spans="1:19" x14ac:dyDescent="0.2">
      <c r="A416" s="36"/>
      <c r="B416" s="36" t="s">
        <v>106</v>
      </c>
      <c r="C416" s="16">
        <v>908</v>
      </c>
      <c r="D416" s="2" t="s">
        <v>14</v>
      </c>
      <c r="E416" s="2"/>
      <c r="F416" s="1"/>
      <c r="G416" s="3"/>
      <c r="H416" s="3"/>
      <c r="I416" s="15">
        <f t="shared" ref="I416:R416" si="428">I417+I422</f>
        <v>50</v>
      </c>
      <c r="J416" s="12">
        <f t="shared" si="428"/>
        <v>545.6</v>
      </c>
      <c r="K416" s="62">
        <f t="shared" si="428"/>
        <v>595.6</v>
      </c>
      <c r="L416" s="59">
        <f t="shared" si="428"/>
        <v>0</v>
      </c>
      <c r="M416" s="59">
        <f t="shared" si="428"/>
        <v>0</v>
      </c>
      <c r="N416" s="59">
        <f t="shared" si="428"/>
        <v>0</v>
      </c>
      <c r="O416" s="56">
        <f t="shared" si="428"/>
        <v>595.6</v>
      </c>
      <c r="P416" s="59">
        <f t="shared" si="428"/>
        <v>0</v>
      </c>
      <c r="Q416" s="59">
        <f t="shared" si="428"/>
        <v>0</v>
      </c>
      <c r="R416" s="59">
        <f t="shared" si="428"/>
        <v>0</v>
      </c>
      <c r="S416" s="10">
        <f t="shared" ref="S416" si="429">S417+S422</f>
        <v>595.6</v>
      </c>
    </row>
    <row r="417" spans="1:19" x14ac:dyDescent="0.2">
      <c r="A417" s="36"/>
      <c r="B417" s="36" t="s">
        <v>42</v>
      </c>
      <c r="C417" s="16">
        <v>908</v>
      </c>
      <c r="D417" s="2" t="s">
        <v>14</v>
      </c>
      <c r="E417" s="2" t="s">
        <v>14</v>
      </c>
      <c r="F417" s="1"/>
      <c r="G417" s="3"/>
      <c r="H417" s="3"/>
      <c r="I417" s="15">
        <f t="shared" ref="I417:S420" si="430">I418</f>
        <v>50</v>
      </c>
      <c r="J417" s="12">
        <f t="shared" si="430"/>
        <v>0</v>
      </c>
      <c r="K417" s="67">
        <f t="shared" si="430"/>
        <v>50</v>
      </c>
      <c r="L417" s="59">
        <f t="shared" si="430"/>
        <v>0</v>
      </c>
      <c r="M417" s="59">
        <f t="shared" si="430"/>
        <v>0</v>
      </c>
      <c r="N417" s="59">
        <f t="shared" si="430"/>
        <v>0</v>
      </c>
      <c r="O417" s="56">
        <f t="shared" si="430"/>
        <v>50</v>
      </c>
      <c r="P417" s="59">
        <f t="shared" si="430"/>
        <v>0</v>
      </c>
      <c r="Q417" s="59">
        <f t="shared" si="430"/>
        <v>0</v>
      </c>
      <c r="R417" s="59">
        <f t="shared" si="430"/>
        <v>0</v>
      </c>
      <c r="S417" s="10">
        <f t="shared" si="430"/>
        <v>50</v>
      </c>
    </row>
    <row r="418" spans="1:19" x14ac:dyDescent="0.2">
      <c r="A418" s="36"/>
      <c r="B418" s="36" t="s">
        <v>107</v>
      </c>
      <c r="C418" s="16">
        <v>908</v>
      </c>
      <c r="D418" s="2" t="s">
        <v>14</v>
      </c>
      <c r="E418" s="2" t="s">
        <v>14</v>
      </c>
      <c r="F418" s="1" t="s">
        <v>208</v>
      </c>
      <c r="G418" s="3"/>
      <c r="H418" s="3"/>
      <c r="I418" s="15">
        <f t="shared" si="430"/>
        <v>50</v>
      </c>
      <c r="J418" s="12">
        <f t="shared" si="430"/>
        <v>0</v>
      </c>
      <c r="K418" s="62">
        <f t="shared" si="430"/>
        <v>50</v>
      </c>
      <c r="L418" s="59">
        <f t="shared" si="430"/>
        <v>0</v>
      </c>
      <c r="M418" s="59">
        <f t="shared" si="430"/>
        <v>0</v>
      </c>
      <c r="N418" s="59">
        <f t="shared" si="430"/>
        <v>0</v>
      </c>
      <c r="O418" s="56">
        <f t="shared" si="430"/>
        <v>50</v>
      </c>
      <c r="P418" s="59">
        <f t="shared" si="430"/>
        <v>0</v>
      </c>
      <c r="Q418" s="59">
        <f t="shared" si="430"/>
        <v>0</v>
      </c>
      <c r="R418" s="59">
        <f t="shared" si="430"/>
        <v>0</v>
      </c>
      <c r="S418" s="10">
        <f t="shared" si="430"/>
        <v>50</v>
      </c>
    </row>
    <row r="419" spans="1:19" x14ac:dyDescent="0.2">
      <c r="A419" s="36"/>
      <c r="B419" s="36" t="s">
        <v>108</v>
      </c>
      <c r="C419" s="16">
        <v>908</v>
      </c>
      <c r="D419" s="2" t="s">
        <v>14</v>
      </c>
      <c r="E419" s="2" t="s">
        <v>14</v>
      </c>
      <c r="F419" s="1" t="s">
        <v>222</v>
      </c>
      <c r="G419" s="3"/>
      <c r="H419" s="3"/>
      <c r="I419" s="15">
        <f t="shared" si="430"/>
        <v>50</v>
      </c>
      <c r="J419" s="12">
        <f t="shared" si="430"/>
        <v>0</v>
      </c>
      <c r="K419" s="62">
        <f t="shared" si="430"/>
        <v>50</v>
      </c>
      <c r="L419" s="59">
        <f t="shared" si="430"/>
        <v>0</v>
      </c>
      <c r="M419" s="59">
        <f t="shared" si="430"/>
        <v>0</v>
      </c>
      <c r="N419" s="59">
        <f t="shared" si="430"/>
        <v>0</v>
      </c>
      <c r="O419" s="56">
        <f t="shared" si="430"/>
        <v>50</v>
      </c>
      <c r="P419" s="59">
        <f t="shared" si="430"/>
        <v>0</v>
      </c>
      <c r="Q419" s="59">
        <f t="shared" si="430"/>
        <v>0</v>
      </c>
      <c r="R419" s="59">
        <f t="shared" si="430"/>
        <v>0</v>
      </c>
      <c r="S419" s="10">
        <f t="shared" si="430"/>
        <v>50</v>
      </c>
    </row>
    <row r="420" spans="1:19" x14ac:dyDescent="0.2">
      <c r="A420" s="36"/>
      <c r="B420" s="36" t="s">
        <v>223</v>
      </c>
      <c r="C420" s="16">
        <v>908</v>
      </c>
      <c r="D420" s="2" t="s">
        <v>14</v>
      </c>
      <c r="E420" s="2" t="s">
        <v>14</v>
      </c>
      <c r="F420" s="1" t="s">
        <v>224</v>
      </c>
      <c r="G420" s="3"/>
      <c r="H420" s="3"/>
      <c r="I420" s="15">
        <f t="shared" si="430"/>
        <v>50</v>
      </c>
      <c r="J420" s="12">
        <f t="shared" si="430"/>
        <v>0</v>
      </c>
      <c r="K420" s="62">
        <f t="shared" si="430"/>
        <v>50</v>
      </c>
      <c r="L420" s="59">
        <f t="shared" si="430"/>
        <v>0</v>
      </c>
      <c r="M420" s="59">
        <f t="shared" si="430"/>
        <v>0</v>
      </c>
      <c r="N420" s="59">
        <f t="shared" si="430"/>
        <v>0</v>
      </c>
      <c r="O420" s="56">
        <f t="shared" si="430"/>
        <v>50</v>
      </c>
      <c r="P420" s="59">
        <f t="shared" si="430"/>
        <v>0</v>
      </c>
      <c r="Q420" s="59">
        <f t="shared" si="430"/>
        <v>0</v>
      </c>
      <c r="R420" s="59">
        <f t="shared" si="430"/>
        <v>0</v>
      </c>
      <c r="S420" s="10">
        <f t="shared" si="430"/>
        <v>50</v>
      </c>
    </row>
    <row r="421" spans="1:19" x14ac:dyDescent="0.2">
      <c r="A421" s="36"/>
      <c r="B421" s="36" t="s">
        <v>176</v>
      </c>
      <c r="C421" s="16">
        <v>908</v>
      </c>
      <c r="D421" s="2" t="s">
        <v>14</v>
      </c>
      <c r="E421" s="2" t="s">
        <v>14</v>
      </c>
      <c r="F421" s="1" t="s">
        <v>224</v>
      </c>
      <c r="G421" s="3">
        <v>200</v>
      </c>
      <c r="H421" s="3"/>
      <c r="I421" s="10">
        <v>50</v>
      </c>
      <c r="J421" s="13"/>
      <c r="K421" s="63">
        <f>I421+J421</f>
        <v>50</v>
      </c>
      <c r="L421" s="59"/>
      <c r="M421" s="59"/>
      <c r="N421" s="59"/>
      <c r="O421" s="56">
        <f>K421+L421+M421+N421</f>
        <v>50</v>
      </c>
      <c r="P421" s="56"/>
      <c r="Q421" s="56"/>
      <c r="R421" s="56"/>
      <c r="S421" s="10">
        <f t="shared" ref="S421" si="431">O421+P421+Q421+R421</f>
        <v>50</v>
      </c>
    </row>
    <row r="422" spans="1:19" x14ac:dyDescent="0.2">
      <c r="A422" s="36"/>
      <c r="B422" s="36" t="s">
        <v>43</v>
      </c>
      <c r="C422" s="16">
        <v>908</v>
      </c>
      <c r="D422" s="2" t="s">
        <v>14</v>
      </c>
      <c r="E422" s="2" t="s">
        <v>19</v>
      </c>
      <c r="F422" s="1"/>
      <c r="G422" s="3"/>
      <c r="H422" s="3"/>
      <c r="I422" s="15">
        <f t="shared" ref="I422:S424" si="432">I423</f>
        <v>0</v>
      </c>
      <c r="J422" s="12">
        <f t="shared" si="432"/>
        <v>545.6</v>
      </c>
      <c r="K422" s="67">
        <f t="shared" si="432"/>
        <v>545.6</v>
      </c>
      <c r="L422" s="59">
        <f t="shared" si="432"/>
        <v>0</v>
      </c>
      <c r="M422" s="59">
        <f t="shared" si="432"/>
        <v>0</v>
      </c>
      <c r="N422" s="59">
        <f t="shared" si="432"/>
        <v>0</v>
      </c>
      <c r="O422" s="56">
        <f t="shared" si="432"/>
        <v>545.6</v>
      </c>
      <c r="P422" s="59">
        <f t="shared" si="432"/>
        <v>0</v>
      </c>
      <c r="Q422" s="59">
        <f t="shared" si="432"/>
        <v>0</v>
      </c>
      <c r="R422" s="59">
        <f t="shared" si="432"/>
        <v>0</v>
      </c>
      <c r="S422" s="10">
        <f t="shared" si="432"/>
        <v>545.6</v>
      </c>
    </row>
    <row r="423" spans="1:19" x14ac:dyDescent="0.2">
      <c r="A423" s="36"/>
      <c r="B423" s="36" t="s">
        <v>31</v>
      </c>
      <c r="C423" s="16">
        <v>908</v>
      </c>
      <c r="D423" s="2" t="s">
        <v>14</v>
      </c>
      <c r="E423" s="2" t="s">
        <v>19</v>
      </c>
      <c r="F423" s="1" t="s">
        <v>140</v>
      </c>
      <c r="G423" s="3"/>
      <c r="H423" s="3"/>
      <c r="I423" s="15">
        <f t="shared" si="432"/>
        <v>0</v>
      </c>
      <c r="J423" s="12">
        <f t="shared" si="432"/>
        <v>545.6</v>
      </c>
      <c r="K423" s="62">
        <f t="shared" si="432"/>
        <v>545.6</v>
      </c>
      <c r="L423" s="59">
        <f t="shared" si="432"/>
        <v>0</v>
      </c>
      <c r="M423" s="59">
        <f t="shared" si="432"/>
        <v>0</v>
      </c>
      <c r="N423" s="59">
        <f t="shared" si="432"/>
        <v>0</v>
      </c>
      <c r="O423" s="56">
        <f t="shared" si="432"/>
        <v>545.6</v>
      </c>
      <c r="P423" s="59">
        <f t="shared" si="432"/>
        <v>0</v>
      </c>
      <c r="Q423" s="59">
        <f t="shared" si="432"/>
        <v>0</v>
      </c>
      <c r="R423" s="59">
        <f t="shared" si="432"/>
        <v>0</v>
      </c>
      <c r="S423" s="10">
        <f t="shared" si="432"/>
        <v>545.6</v>
      </c>
    </row>
    <row r="424" spans="1:19" ht="31.5" x14ac:dyDescent="0.2">
      <c r="A424" s="36"/>
      <c r="B424" s="36" t="s">
        <v>129</v>
      </c>
      <c r="C424" s="16">
        <v>908</v>
      </c>
      <c r="D424" s="2" t="s">
        <v>14</v>
      </c>
      <c r="E424" s="2" t="s">
        <v>19</v>
      </c>
      <c r="F424" s="1" t="s">
        <v>238</v>
      </c>
      <c r="G424" s="3"/>
      <c r="H424" s="3"/>
      <c r="I424" s="15">
        <f t="shared" si="432"/>
        <v>0</v>
      </c>
      <c r="J424" s="12">
        <f t="shared" si="432"/>
        <v>545.6</v>
      </c>
      <c r="K424" s="62">
        <f t="shared" si="432"/>
        <v>545.6</v>
      </c>
      <c r="L424" s="59">
        <f t="shared" si="432"/>
        <v>0</v>
      </c>
      <c r="M424" s="59">
        <f t="shared" si="432"/>
        <v>0</v>
      </c>
      <c r="N424" s="59">
        <f t="shared" si="432"/>
        <v>0</v>
      </c>
      <c r="O424" s="56">
        <f t="shared" si="432"/>
        <v>545.6</v>
      </c>
      <c r="P424" s="59">
        <f t="shared" si="432"/>
        <v>0</v>
      </c>
      <c r="Q424" s="59">
        <f t="shared" si="432"/>
        <v>0</v>
      </c>
      <c r="R424" s="59">
        <f t="shared" si="432"/>
        <v>0</v>
      </c>
      <c r="S424" s="10">
        <f t="shared" si="432"/>
        <v>545.6</v>
      </c>
    </row>
    <row r="425" spans="1:19" ht="47.25" x14ac:dyDescent="0.2">
      <c r="A425" s="36"/>
      <c r="B425" s="36" t="s">
        <v>21</v>
      </c>
      <c r="C425" s="16">
        <v>908</v>
      </c>
      <c r="D425" s="2" t="s">
        <v>14</v>
      </c>
      <c r="E425" s="2" t="s">
        <v>19</v>
      </c>
      <c r="F425" s="1" t="s">
        <v>238</v>
      </c>
      <c r="G425" s="3">
        <v>100</v>
      </c>
      <c r="H425" s="3"/>
      <c r="I425" s="10"/>
      <c r="J425" s="13">
        <v>545.6</v>
      </c>
      <c r="K425" s="63">
        <f>I425+J425</f>
        <v>545.6</v>
      </c>
      <c r="L425" s="59"/>
      <c r="M425" s="59"/>
      <c r="N425" s="59"/>
      <c r="O425" s="56">
        <f>K425+L425+M425+N425</f>
        <v>545.6</v>
      </c>
      <c r="P425" s="56"/>
      <c r="Q425" s="56"/>
      <c r="R425" s="56"/>
      <c r="S425" s="10">
        <f t="shared" ref="S425" si="433">O425+P425+Q425+R425</f>
        <v>545.6</v>
      </c>
    </row>
    <row r="426" spans="1:19" x14ac:dyDescent="0.2">
      <c r="A426" s="36"/>
      <c r="B426" s="36" t="s">
        <v>32</v>
      </c>
      <c r="C426" s="16">
        <v>908</v>
      </c>
      <c r="D426" s="2" t="s">
        <v>10</v>
      </c>
      <c r="E426" s="2"/>
      <c r="F426" s="1"/>
      <c r="G426" s="3"/>
      <c r="H426" s="3"/>
      <c r="I426" s="15">
        <f t="shared" ref="I426:R426" si="434">I427+I431+I455+I447</f>
        <v>9014.6</v>
      </c>
      <c r="J426" s="12">
        <f t="shared" si="434"/>
        <v>6735.2</v>
      </c>
      <c r="K426" s="62">
        <f t="shared" si="434"/>
        <v>19265.400000000001</v>
      </c>
      <c r="L426" s="59">
        <f t="shared" si="434"/>
        <v>0</v>
      </c>
      <c r="M426" s="59">
        <f t="shared" si="434"/>
        <v>0</v>
      </c>
      <c r="N426" s="59">
        <f t="shared" si="434"/>
        <v>0</v>
      </c>
      <c r="O426" s="56">
        <f t="shared" si="434"/>
        <v>19265.400000000001</v>
      </c>
      <c r="P426" s="59">
        <f t="shared" si="434"/>
        <v>-178.97242</v>
      </c>
      <c r="Q426" s="59">
        <f t="shared" si="434"/>
        <v>0</v>
      </c>
      <c r="R426" s="59">
        <f t="shared" si="434"/>
        <v>-110.75878</v>
      </c>
      <c r="S426" s="10">
        <f t="shared" ref="S426" si="435">S427+S431+S455+S447</f>
        <v>18975.668799999999</v>
      </c>
    </row>
    <row r="427" spans="1:19" x14ac:dyDescent="0.2">
      <c r="A427" s="36"/>
      <c r="B427" s="36" t="s">
        <v>109</v>
      </c>
      <c r="C427" s="16">
        <v>908</v>
      </c>
      <c r="D427" s="2" t="s">
        <v>10</v>
      </c>
      <c r="E427" s="2" t="s">
        <v>20</v>
      </c>
      <c r="F427" s="1"/>
      <c r="G427" s="3"/>
      <c r="H427" s="3"/>
      <c r="I427" s="15">
        <f t="shared" ref="I427:S429" si="436">I428</f>
        <v>7494.5</v>
      </c>
      <c r="J427" s="12">
        <f t="shared" si="436"/>
        <v>0</v>
      </c>
      <c r="K427" s="67">
        <f t="shared" si="436"/>
        <v>7494.5</v>
      </c>
      <c r="L427" s="59">
        <f t="shared" si="436"/>
        <v>0</v>
      </c>
      <c r="M427" s="59">
        <f t="shared" si="436"/>
        <v>0</v>
      </c>
      <c r="N427" s="59">
        <f t="shared" si="436"/>
        <v>0</v>
      </c>
      <c r="O427" s="56">
        <f t="shared" si="436"/>
        <v>7494.5</v>
      </c>
      <c r="P427" s="59">
        <f t="shared" si="436"/>
        <v>0</v>
      </c>
      <c r="Q427" s="59">
        <f t="shared" si="436"/>
        <v>0</v>
      </c>
      <c r="R427" s="59">
        <f t="shared" si="436"/>
        <v>0</v>
      </c>
      <c r="S427" s="10">
        <f t="shared" si="436"/>
        <v>7494.5</v>
      </c>
    </row>
    <row r="428" spans="1:19" ht="31.5" x14ac:dyDescent="0.2">
      <c r="A428" s="36"/>
      <c r="B428" s="36" t="s">
        <v>79</v>
      </c>
      <c r="C428" s="16">
        <v>908</v>
      </c>
      <c r="D428" s="2" t="s">
        <v>10</v>
      </c>
      <c r="E428" s="2" t="s">
        <v>20</v>
      </c>
      <c r="F428" s="1" t="s">
        <v>165</v>
      </c>
      <c r="G428" s="3"/>
      <c r="H428" s="3"/>
      <c r="I428" s="15">
        <f t="shared" si="436"/>
        <v>7494.5</v>
      </c>
      <c r="J428" s="12">
        <f t="shared" si="436"/>
        <v>0</v>
      </c>
      <c r="K428" s="62">
        <f t="shared" si="436"/>
        <v>7494.5</v>
      </c>
      <c r="L428" s="59">
        <f t="shared" si="436"/>
        <v>0</v>
      </c>
      <c r="M428" s="59">
        <f t="shared" si="436"/>
        <v>0</v>
      </c>
      <c r="N428" s="59">
        <f t="shared" si="436"/>
        <v>0</v>
      </c>
      <c r="O428" s="56">
        <f t="shared" si="436"/>
        <v>7494.5</v>
      </c>
      <c r="P428" s="59">
        <f t="shared" si="436"/>
        <v>0</v>
      </c>
      <c r="Q428" s="59">
        <f t="shared" si="436"/>
        <v>0</v>
      </c>
      <c r="R428" s="59">
        <f t="shared" si="436"/>
        <v>0</v>
      </c>
      <c r="S428" s="10">
        <f t="shared" si="436"/>
        <v>7494.5</v>
      </c>
    </row>
    <row r="429" spans="1:19" x14ac:dyDescent="0.2">
      <c r="A429" s="36"/>
      <c r="B429" s="36" t="s">
        <v>110</v>
      </c>
      <c r="C429" s="16">
        <v>908</v>
      </c>
      <c r="D429" s="2" t="s">
        <v>10</v>
      </c>
      <c r="E429" s="2" t="s">
        <v>20</v>
      </c>
      <c r="F429" s="1" t="s">
        <v>225</v>
      </c>
      <c r="G429" s="3"/>
      <c r="H429" s="3"/>
      <c r="I429" s="15">
        <f t="shared" si="436"/>
        <v>7494.5</v>
      </c>
      <c r="J429" s="12">
        <f t="shared" si="436"/>
        <v>0</v>
      </c>
      <c r="K429" s="62">
        <f t="shared" si="436"/>
        <v>7494.5</v>
      </c>
      <c r="L429" s="59">
        <f t="shared" si="436"/>
        <v>0</v>
      </c>
      <c r="M429" s="59">
        <f t="shared" si="436"/>
        <v>0</v>
      </c>
      <c r="N429" s="59">
        <f t="shared" si="436"/>
        <v>0</v>
      </c>
      <c r="O429" s="56">
        <f t="shared" si="436"/>
        <v>7494.5</v>
      </c>
      <c r="P429" s="59">
        <f t="shared" si="436"/>
        <v>0</v>
      </c>
      <c r="Q429" s="59">
        <f t="shared" si="436"/>
        <v>0</v>
      </c>
      <c r="R429" s="59">
        <f t="shared" si="436"/>
        <v>0</v>
      </c>
      <c r="S429" s="10">
        <f t="shared" si="436"/>
        <v>7494.5</v>
      </c>
    </row>
    <row r="430" spans="1:19" x14ac:dyDescent="0.2">
      <c r="A430" s="36"/>
      <c r="B430" s="36" t="s">
        <v>17</v>
      </c>
      <c r="C430" s="16">
        <v>908</v>
      </c>
      <c r="D430" s="2" t="s">
        <v>10</v>
      </c>
      <c r="E430" s="2" t="s">
        <v>20</v>
      </c>
      <c r="F430" s="1" t="s">
        <v>225</v>
      </c>
      <c r="G430" s="3">
        <v>300</v>
      </c>
      <c r="H430" s="3"/>
      <c r="I430" s="10">
        <v>7494.5</v>
      </c>
      <c r="J430" s="13"/>
      <c r="K430" s="63">
        <f>I430+J430</f>
        <v>7494.5</v>
      </c>
      <c r="L430" s="59"/>
      <c r="M430" s="59"/>
      <c r="N430" s="59"/>
      <c r="O430" s="56">
        <f>K430+L430+M430+N430</f>
        <v>7494.5</v>
      </c>
      <c r="P430" s="56"/>
      <c r="Q430" s="56"/>
      <c r="R430" s="56"/>
      <c r="S430" s="10">
        <f t="shared" ref="S430" si="437">O430+P430+Q430+R430</f>
        <v>7494.5</v>
      </c>
    </row>
    <row r="431" spans="1:19" x14ac:dyDescent="0.2">
      <c r="A431" s="36"/>
      <c r="B431" s="36" t="s">
        <v>111</v>
      </c>
      <c r="C431" s="16">
        <v>908</v>
      </c>
      <c r="D431" s="2" t="s">
        <v>10</v>
      </c>
      <c r="E431" s="2" t="s">
        <v>26</v>
      </c>
      <c r="F431" s="1"/>
      <c r="G431" s="3"/>
      <c r="H431" s="3"/>
      <c r="I431" s="15">
        <f t="shared" ref="I431:R431" si="438">I432+I437+I441</f>
        <v>1520.1000000000001</v>
      </c>
      <c r="J431" s="12">
        <f t="shared" si="438"/>
        <v>55.9</v>
      </c>
      <c r="K431" s="67">
        <f t="shared" si="438"/>
        <v>5091.6000000000004</v>
      </c>
      <c r="L431" s="59">
        <f t="shared" si="438"/>
        <v>-4322.1000000000004</v>
      </c>
      <c r="M431" s="59">
        <f t="shared" si="438"/>
        <v>0</v>
      </c>
      <c r="N431" s="59">
        <f t="shared" si="438"/>
        <v>0</v>
      </c>
      <c r="O431" s="56">
        <f t="shared" si="438"/>
        <v>769.5</v>
      </c>
      <c r="P431" s="59">
        <f t="shared" si="438"/>
        <v>0</v>
      </c>
      <c r="Q431" s="59">
        <f t="shared" si="438"/>
        <v>0</v>
      </c>
      <c r="R431" s="59">
        <f t="shared" si="438"/>
        <v>-13.916</v>
      </c>
      <c r="S431" s="10">
        <f t="shared" ref="S431" si="439">S432+S437+S441</f>
        <v>755.58399999999995</v>
      </c>
    </row>
    <row r="432" spans="1:19" ht="31.5" x14ac:dyDescent="0.2">
      <c r="A432" s="36"/>
      <c r="B432" s="36" t="s">
        <v>418</v>
      </c>
      <c r="C432" s="16">
        <v>908</v>
      </c>
      <c r="D432" s="2" t="s">
        <v>10</v>
      </c>
      <c r="E432" s="2" t="s">
        <v>26</v>
      </c>
      <c r="F432" s="1" t="s">
        <v>218</v>
      </c>
      <c r="G432" s="3"/>
      <c r="H432" s="3"/>
      <c r="I432" s="15">
        <f t="shared" ref="I432:S433" si="440">I433</f>
        <v>93.2</v>
      </c>
      <c r="J432" s="12">
        <f t="shared" si="440"/>
        <v>55.9</v>
      </c>
      <c r="K432" s="62">
        <f t="shared" si="440"/>
        <v>719.5</v>
      </c>
      <c r="L432" s="59">
        <f t="shared" si="440"/>
        <v>0</v>
      </c>
      <c r="M432" s="59">
        <f t="shared" si="440"/>
        <v>0</v>
      </c>
      <c r="N432" s="59">
        <f t="shared" si="440"/>
        <v>0</v>
      </c>
      <c r="O432" s="56">
        <f t="shared" si="440"/>
        <v>719.5</v>
      </c>
      <c r="P432" s="59">
        <f t="shared" si="440"/>
        <v>0</v>
      </c>
      <c r="Q432" s="59">
        <f t="shared" si="440"/>
        <v>0</v>
      </c>
      <c r="R432" s="59">
        <f t="shared" si="440"/>
        <v>-13.916</v>
      </c>
      <c r="S432" s="10">
        <f t="shared" si="440"/>
        <v>705.58399999999995</v>
      </c>
    </row>
    <row r="433" spans="1:19" ht="31.5" x14ac:dyDescent="0.2">
      <c r="A433" s="36"/>
      <c r="B433" s="45" t="s">
        <v>430</v>
      </c>
      <c r="C433" s="16">
        <v>908</v>
      </c>
      <c r="D433" s="2" t="s">
        <v>10</v>
      </c>
      <c r="E433" s="2" t="s">
        <v>26</v>
      </c>
      <c r="F433" s="25" t="s">
        <v>419</v>
      </c>
      <c r="G433" s="3"/>
      <c r="H433" s="3"/>
      <c r="I433" s="15">
        <f>I434</f>
        <v>93.2</v>
      </c>
      <c r="J433" s="12">
        <f>J434</f>
        <v>55.9</v>
      </c>
      <c r="K433" s="62">
        <f>K434</f>
        <v>719.5</v>
      </c>
      <c r="L433" s="59">
        <f t="shared" si="440"/>
        <v>0</v>
      </c>
      <c r="M433" s="59">
        <f t="shared" si="440"/>
        <v>0</v>
      </c>
      <c r="N433" s="59">
        <f t="shared" si="440"/>
        <v>0</v>
      </c>
      <c r="O433" s="56">
        <f t="shared" si="440"/>
        <v>719.5</v>
      </c>
      <c r="P433" s="59">
        <f t="shared" si="440"/>
        <v>0</v>
      </c>
      <c r="Q433" s="59">
        <f t="shared" si="440"/>
        <v>0</v>
      </c>
      <c r="R433" s="59">
        <f t="shared" si="440"/>
        <v>-13.916</v>
      </c>
      <c r="S433" s="10">
        <f t="shared" si="440"/>
        <v>705.58399999999995</v>
      </c>
    </row>
    <row r="434" spans="1:19" ht="31.5" x14ac:dyDescent="0.2">
      <c r="A434" s="36"/>
      <c r="B434" s="36" t="s">
        <v>431</v>
      </c>
      <c r="C434" s="16">
        <v>908</v>
      </c>
      <c r="D434" s="2" t="s">
        <v>10</v>
      </c>
      <c r="E434" s="2" t="s">
        <v>26</v>
      </c>
      <c r="F434" s="1" t="s">
        <v>426</v>
      </c>
      <c r="G434" s="3"/>
      <c r="H434" s="3"/>
      <c r="I434" s="10">
        <f t="shared" ref="I434:S434" si="441">I435</f>
        <v>93.2</v>
      </c>
      <c r="J434" s="13">
        <f t="shared" si="441"/>
        <v>55.9</v>
      </c>
      <c r="K434" s="63">
        <f t="shared" si="441"/>
        <v>719.5</v>
      </c>
      <c r="L434" s="59">
        <f t="shared" si="441"/>
        <v>0</v>
      </c>
      <c r="M434" s="59">
        <f t="shared" si="441"/>
        <v>0</v>
      </c>
      <c r="N434" s="59">
        <f t="shared" si="441"/>
        <v>0</v>
      </c>
      <c r="O434" s="56">
        <f t="shared" si="441"/>
        <v>719.5</v>
      </c>
      <c r="P434" s="59">
        <f t="shared" si="441"/>
        <v>0</v>
      </c>
      <c r="Q434" s="59">
        <f t="shared" si="441"/>
        <v>0</v>
      </c>
      <c r="R434" s="59">
        <f t="shared" si="441"/>
        <v>-13.916</v>
      </c>
      <c r="S434" s="10">
        <f t="shared" si="441"/>
        <v>705.58399999999995</v>
      </c>
    </row>
    <row r="435" spans="1:19" x14ac:dyDescent="0.2">
      <c r="A435" s="36"/>
      <c r="B435" s="36" t="s">
        <v>17</v>
      </c>
      <c r="C435" s="16">
        <v>908</v>
      </c>
      <c r="D435" s="2" t="s">
        <v>10</v>
      </c>
      <c r="E435" s="2" t="s">
        <v>26</v>
      </c>
      <c r="F435" s="1" t="s">
        <v>426</v>
      </c>
      <c r="G435" s="3">
        <v>300</v>
      </c>
      <c r="H435" s="3"/>
      <c r="I435" s="10">
        <v>93.2</v>
      </c>
      <c r="J435" s="13">
        <v>55.9</v>
      </c>
      <c r="K435" s="63">
        <v>719.5</v>
      </c>
      <c r="L435" s="59"/>
      <c r="M435" s="59"/>
      <c r="N435" s="59"/>
      <c r="O435" s="56">
        <f>K435+L435+M435+N435</f>
        <v>719.5</v>
      </c>
      <c r="P435" s="56"/>
      <c r="Q435" s="56"/>
      <c r="R435" s="56">
        <v>-13.916</v>
      </c>
      <c r="S435" s="10">
        <f t="shared" ref="S435" si="442">O435+P435+Q435+R435</f>
        <v>705.58399999999995</v>
      </c>
    </row>
    <row r="436" spans="1:19" ht="31.5" x14ac:dyDescent="0.2">
      <c r="A436" s="36"/>
      <c r="B436" s="36" t="s">
        <v>335</v>
      </c>
      <c r="C436" s="16">
        <v>908</v>
      </c>
      <c r="D436" s="2" t="s">
        <v>10</v>
      </c>
      <c r="E436" s="2" t="s">
        <v>26</v>
      </c>
      <c r="F436" s="1" t="s">
        <v>226</v>
      </c>
      <c r="G436" s="3"/>
      <c r="H436" s="3"/>
      <c r="I436" s="15">
        <f t="shared" ref="I436:S438" si="443">I437</f>
        <v>1376.9</v>
      </c>
      <c r="J436" s="12">
        <f t="shared" si="443"/>
        <v>0</v>
      </c>
      <c r="K436" s="62">
        <f t="shared" si="443"/>
        <v>4322.1000000000004</v>
      </c>
      <c r="L436" s="59">
        <f t="shared" si="443"/>
        <v>-4322.1000000000004</v>
      </c>
      <c r="M436" s="59">
        <f t="shared" si="443"/>
        <v>0</v>
      </c>
      <c r="N436" s="59">
        <f t="shared" si="443"/>
        <v>0</v>
      </c>
      <c r="O436" s="56">
        <f t="shared" si="443"/>
        <v>0</v>
      </c>
      <c r="P436" s="59">
        <f t="shared" si="443"/>
        <v>0</v>
      </c>
      <c r="Q436" s="59">
        <f t="shared" si="443"/>
        <v>0</v>
      </c>
      <c r="R436" s="59">
        <f t="shared" si="443"/>
        <v>0</v>
      </c>
      <c r="S436" s="10">
        <f t="shared" si="443"/>
        <v>0</v>
      </c>
    </row>
    <row r="437" spans="1:19" x14ac:dyDescent="0.2">
      <c r="A437" s="36"/>
      <c r="B437" s="36" t="s">
        <v>242</v>
      </c>
      <c r="C437" s="16">
        <v>908</v>
      </c>
      <c r="D437" s="2" t="s">
        <v>10</v>
      </c>
      <c r="E437" s="2" t="s">
        <v>26</v>
      </c>
      <c r="F437" s="1" t="s">
        <v>243</v>
      </c>
      <c r="G437" s="3"/>
      <c r="H437" s="3"/>
      <c r="I437" s="15">
        <f t="shared" si="443"/>
        <v>1376.9</v>
      </c>
      <c r="J437" s="12">
        <f t="shared" si="443"/>
        <v>0</v>
      </c>
      <c r="K437" s="62">
        <f t="shared" si="443"/>
        <v>4322.1000000000004</v>
      </c>
      <c r="L437" s="59">
        <f t="shared" si="443"/>
        <v>-4322.1000000000004</v>
      </c>
      <c r="M437" s="59">
        <f t="shared" si="443"/>
        <v>0</v>
      </c>
      <c r="N437" s="59">
        <f t="shared" si="443"/>
        <v>0</v>
      </c>
      <c r="O437" s="56">
        <f t="shared" si="443"/>
        <v>0</v>
      </c>
      <c r="P437" s="59">
        <f t="shared" si="443"/>
        <v>0</v>
      </c>
      <c r="Q437" s="59">
        <f t="shared" si="443"/>
        <v>0</v>
      </c>
      <c r="R437" s="59">
        <f t="shared" si="443"/>
        <v>0</v>
      </c>
      <c r="S437" s="10">
        <f t="shared" si="443"/>
        <v>0</v>
      </c>
    </row>
    <row r="438" spans="1:19" ht="31.5" x14ac:dyDescent="0.2">
      <c r="A438" s="36"/>
      <c r="B438" s="36" t="s">
        <v>245</v>
      </c>
      <c r="C438" s="16">
        <v>908</v>
      </c>
      <c r="D438" s="2" t="s">
        <v>10</v>
      </c>
      <c r="E438" s="2" t="s">
        <v>26</v>
      </c>
      <c r="F438" s="1" t="s">
        <v>244</v>
      </c>
      <c r="G438" s="3"/>
      <c r="H438" s="3"/>
      <c r="I438" s="15">
        <f>I439</f>
        <v>1376.9</v>
      </c>
      <c r="J438" s="12">
        <f>J439</f>
        <v>0</v>
      </c>
      <c r="K438" s="62">
        <f>K439</f>
        <v>4322.1000000000004</v>
      </c>
      <c r="L438" s="59">
        <f t="shared" si="443"/>
        <v>-4322.1000000000004</v>
      </c>
      <c r="M438" s="59">
        <f t="shared" si="443"/>
        <v>0</v>
      </c>
      <c r="N438" s="59">
        <f t="shared" si="443"/>
        <v>0</v>
      </c>
      <c r="O438" s="56">
        <f t="shared" si="443"/>
        <v>0</v>
      </c>
      <c r="P438" s="59">
        <f t="shared" si="443"/>
        <v>0</v>
      </c>
      <c r="Q438" s="59">
        <f t="shared" si="443"/>
        <v>0</v>
      </c>
      <c r="R438" s="59">
        <f t="shared" si="443"/>
        <v>0</v>
      </c>
      <c r="S438" s="10">
        <f t="shared" si="443"/>
        <v>0</v>
      </c>
    </row>
    <row r="439" spans="1:19" ht="31.5" x14ac:dyDescent="0.2">
      <c r="A439" s="36"/>
      <c r="B439" s="36" t="s">
        <v>359</v>
      </c>
      <c r="C439" s="16">
        <v>908</v>
      </c>
      <c r="D439" s="2" t="s">
        <v>10</v>
      </c>
      <c r="E439" s="2" t="s">
        <v>26</v>
      </c>
      <c r="F439" s="1" t="s">
        <v>344</v>
      </c>
      <c r="G439" s="3"/>
      <c r="H439" s="3"/>
      <c r="I439" s="15">
        <f t="shared" ref="I439:S439" si="444">I440</f>
        <v>1376.9</v>
      </c>
      <c r="J439" s="12">
        <f t="shared" si="444"/>
        <v>0</v>
      </c>
      <c r="K439" s="62">
        <f t="shared" si="444"/>
        <v>4322.1000000000004</v>
      </c>
      <c r="L439" s="59">
        <f t="shared" si="444"/>
        <v>-4322.1000000000004</v>
      </c>
      <c r="M439" s="59">
        <f t="shared" si="444"/>
        <v>0</v>
      </c>
      <c r="N439" s="59">
        <f t="shared" si="444"/>
        <v>0</v>
      </c>
      <c r="O439" s="56">
        <f t="shared" si="444"/>
        <v>0</v>
      </c>
      <c r="P439" s="59">
        <f t="shared" si="444"/>
        <v>0</v>
      </c>
      <c r="Q439" s="59">
        <f t="shared" si="444"/>
        <v>0</v>
      </c>
      <c r="R439" s="59">
        <f t="shared" si="444"/>
        <v>0</v>
      </c>
      <c r="S439" s="10">
        <f t="shared" si="444"/>
        <v>0</v>
      </c>
    </row>
    <row r="440" spans="1:19" x14ac:dyDescent="0.2">
      <c r="A440" s="36"/>
      <c r="B440" s="36" t="s">
        <v>17</v>
      </c>
      <c r="C440" s="16">
        <v>908</v>
      </c>
      <c r="D440" s="2" t="s">
        <v>10</v>
      </c>
      <c r="E440" s="2" t="s">
        <v>26</v>
      </c>
      <c r="F440" s="1" t="s">
        <v>344</v>
      </c>
      <c r="G440" s="3">
        <v>300</v>
      </c>
      <c r="H440" s="3"/>
      <c r="I440" s="10">
        <v>1376.9</v>
      </c>
      <c r="J440" s="13"/>
      <c r="K440" s="63">
        <v>4322.1000000000004</v>
      </c>
      <c r="L440" s="59">
        <v>-4322.1000000000004</v>
      </c>
      <c r="M440" s="59"/>
      <c r="N440" s="59"/>
      <c r="O440" s="56">
        <f>K440+L440+M440+N440</f>
        <v>0</v>
      </c>
      <c r="P440" s="56"/>
      <c r="Q440" s="56"/>
      <c r="R440" s="56"/>
      <c r="S440" s="10">
        <f t="shared" ref="S440" si="445">O440+P440+Q440+R440</f>
        <v>0</v>
      </c>
    </row>
    <row r="441" spans="1:19" ht="31.5" x14ac:dyDescent="0.2">
      <c r="A441" s="36"/>
      <c r="B441" s="36" t="s">
        <v>416</v>
      </c>
      <c r="C441" s="16">
        <v>908</v>
      </c>
      <c r="D441" s="2" t="s">
        <v>10</v>
      </c>
      <c r="E441" s="2" t="s">
        <v>26</v>
      </c>
      <c r="F441" s="1" t="s">
        <v>325</v>
      </c>
      <c r="G441" s="3"/>
      <c r="H441" s="3"/>
      <c r="I441" s="15">
        <f>I444</f>
        <v>50</v>
      </c>
      <c r="J441" s="12">
        <f>J444</f>
        <v>0</v>
      </c>
      <c r="K441" s="62">
        <f>K442+K444</f>
        <v>50</v>
      </c>
      <c r="L441" s="62">
        <f>L442+L444</f>
        <v>0</v>
      </c>
      <c r="M441" s="62">
        <f>M442+M444</f>
        <v>0</v>
      </c>
      <c r="N441" s="62">
        <f>N442+N444</f>
        <v>0</v>
      </c>
      <c r="O441" s="62">
        <f>O442+O444</f>
        <v>50</v>
      </c>
      <c r="P441" s="89">
        <f t="shared" ref="P441:R441" si="446">P442+P444</f>
        <v>0</v>
      </c>
      <c r="Q441" s="89">
        <f t="shared" si="446"/>
        <v>0</v>
      </c>
      <c r="R441" s="89">
        <f t="shared" si="446"/>
        <v>0</v>
      </c>
      <c r="S441" s="15">
        <f t="shared" ref="S441" si="447">S442+S444</f>
        <v>50</v>
      </c>
    </row>
    <row r="442" spans="1:19" x14ac:dyDescent="0.2">
      <c r="A442" s="36"/>
      <c r="B442" s="36" t="s">
        <v>457</v>
      </c>
      <c r="C442" s="16">
        <v>908</v>
      </c>
      <c r="D442" s="2" t="s">
        <v>10</v>
      </c>
      <c r="E442" s="2" t="s">
        <v>26</v>
      </c>
      <c r="F442" s="1" t="s">
        <v>456</v>
      </c>
      <c r="G442" s="3"/>
      <c r="H442" s="3"/>
      <c r="I442" s="15"/>
      <c r="J442" s="12"/>
      <c r="K442" s="62">
        <f>K443</f>
        <v>0</v>
      </c>
      <c r="L442" s="62">
        <f>L443</f>
        <v>50</v>
      </c>
      <c r="M442" s="62">
        <f>M443</f>
        <v>0</v>
      </c>
      <c r="N442" s="62">
        <f>N443</f>
        <v>0</v>
      </c>
      <c r="O442" s="62">
        <f>O443</f>
        <v>50</v>
      </c>
      <c r="P442" s="89">
        <f t="shared" ref="P442:R442" si="448">P443</f>
        <v>0</v>
      </c>
      <c r="Q442" s="89">
        <f t="shared" si="448"/>
        <v>0</v>
      </c>
      <c r="R442" s="89">
        <f t="shared" si="448"/>
        <v>0</v>
      </c>
      <c r="S442" s="15">
        <f t="shared" ref="S442" si="449">S443</f>
        <v>50</v>
      </c>
    </row>
    <row r="443" spans="1:19" x14ac:dyDescent="0.2">
      <c r="A443" s="36"/>
      <c r="B443" s="36" t="s">
        <v>17</v>
      </c>
      <c r="C443" s="16">
        <v>908</v>
      </c>
      <c r="D443" s="2" t="s">
        <v>10</v>
      </c>
      <c r="E443" s="2" t="s">
        <v>26</v>
      </c>
      <c r="F443" s="1" t="s">
        <v>456</v>
      </c>
      <c r="G443" s="3">
        <v>300</v>
      </c>
      <c r="H443" s="3"/>
      <c r="I443" s="15"/>
      <c r="J443" s="12"/>
      <c r="K443" s="62">
        <v>0</v>
      </c>
      <c r="L443" s="59">
        <v>50</v>
      </c>
      <c r="M443" s="59"/>
      <c r="N443" s="59"/>
      <c r="O443" s="56">
        <f>K443+L443+M443+N443</f>
        <v>50</v>
      </c>
      <c r="P443" s="56"/>
      <c r="Q443" s="56"/>
      <c r="R443" s="56"/>
      <c r="S443" s="10">
        <f t="shared" ref="S443" si="450">O443+P443+Q443+R443</f>
        <v>50</v>
      </c>
    </row>
    <row r="444" spans="1:19" x14ac:dyDescent="0.2">
      <c r="A444" s="36"/>
      <c r="B444" s="36" t="s">
        <v>360</v>
      </c>
      <c r="C444" s="16">
        <v>908</v>
      </c>
      <c r="D444" s="2" t="s">
        <v>10</v>
      </c>
      <c r="E444" s="2" t="s">
        <v>26</v>
      </c>
      <c r="F444" s="1" t="s">
        <v>326</v>
      </c>
      <c r="G444" s="3"/>
      <c r="H444" s="3"/>
      <c r="I444" s="15">
        <f t="shared" ref="I444:S444" si="451">I445</f>
        <v>50</v>
      </c>
      <c r="J444" s="12">
        <f t="shared" si="451"/>
        <v>0</v>
      </c>
      <c r="K444" s="62">
        <f t="shared" si="451"/>
        <v>50</v>
      </c>
      <c r="L444" s="59">
        <f t="shared" si="451"/>
        <v>-50</v>
      </c>
      <c r="M444" s="59">
        <f t="shared" si="451"/>
        <v>0</v>
      </c>
      <c r="N444" s="59">
        <f t="shared" si="451"/>
        <v>0</v>
      </c>
      <c r="O444" s="56">
        <f t="shared" si="451"/>
        <v>0</v>
      </c>
      <c r="P444" s="59">
        <f t="shared" si="451"/>
        <v>0</v>
      </c>
      <c r="Q444" s="59">
        <f t="shared" si="451"/>
        <v>0</v>
      </c>
      <c r="R444" s="59">
        <f t="shared" si="451"/>
        <v>0</v>
      </c>
      <c r="S444" s="10">
        <f t="shared" si="451"/>
        <v>0</v>
      </c>
    </row>
    <row r="445" spans="1:19" ht="31.5" x14ac:dyDescent="0.2">
      <c r="A445" s="36"/>
      <c r="B445" s="36" t="s">
        <v>327</v>
      </c>
      <c r="C445" s="16">
        <v>908</v>
      </c>
      <c r="D445" s="2" t="s">
        <v>10</v>
      </c>
      <c r="E445" s="2" t="s">
        <v>26</v>
      </c>
      <c r="F445" s="1" t="s">
        <v>328</v>
      </c>
      <c r="G445" s="3"/>
      <c r="H445" s="3"/>
      <c r="I445" s="15">
        <f t="shared" ref="I445:S445" si="452">I446</f>
        <v>50</v>
      </c>
      <c r="J445" s="12">
        <f t="shared" si="452"/>
        <v>0</v>
      </c>
      <c r="K445" s="62">
        <f t="shared" si="452"/>
        <v>50</v>
      </c>
      <c r="L445" s="59">
        <f t="shared" si="452"/>
        <v>-50</v>
      </c>
      <c r="M445" s="59">
        <f t="shared" si="452"/>
        <v>0</v>
      </c>
      <c r="N445" s="59">
        <f t="shared" si="452"/>
        <v>0</v>
      </c>
      <c r="O445" s="56">
        <f t="shared" si="452"/>
        <v>0</v>
      </c>
      <c r="P445" s="59">
        <f t="shared" si="452"/>
        <v>0</v>
      </c>
      <c r="Q445" s="59">
        <f t="shared" si="452"/>
        <v>0</v>
      </c>
      <c r="R445" s="59">
        <f t="shared" si="452"/>
        <v>0</v>
      </c>
      <c r="S445" s="10">
        <f t="shared" si="452"/>
        <v>0</v>
      </c>
    </row>
    <row r="446" spans="1:19" x14ac:dyDescent="0.2">
      <c r="A446" s="36"/>
      <c r="B446" s="36" t="s">
        <v>17</v>
      </c>
      <c r="C446" s="16">
        <v>908</v>
      </c>
      <c r="D446" s="2" t="s">
        <v>10</v>
      </c>
      <c r="E446" s="2" t="s">
        <v>26</v>
      </c>
      <c r="F446" s="1" t="s">
        <v>328</v>
      </c>
      <c r="G446" s="3">
        <v>300</v>
      </c>
      <c r="H446" s="3"/>
      <c r="I446" s="10">
        <v>50</v>
      </c>
      <c r="J446" s="13"/>
      <c r="K446" s="63">
        <f>I446+J446</f>
        <v>50</v>
      </c>
      <c r="L446" s="59">
        <v>-50</v>
      </c>
      <c r="M446" s="59"/>
      <c r="N446" s="59"/>
      <c r="O446" s="56">
        <f>K446+L446+M446+N446</f>
        <v>0</v>
      </c>
      <c r="P446" s="56"/>
      <c r="Q446" s="56"/>
      <c r="R446" s="56"/>
      <c r="S446" s="10">
        <f t="shared" ref="S446" si="453">O446+P446+Q446+R446</f>
        <v>0</v>
      </c>
    </row>
    <row r="447" spans="1:19" x14ac:dyDescent="0.2">
      <c r="A447" s="36"/>
      <c r="B447" s="36" t="s">
        <v>44</v>
      </c>
      <c r="C447" s="16">
        <v>908</v>
      </c>
      <c r="D447" s="2" t="s">
        <v>10</v>
      </c>
      <c r="E447" s="2" t="s">
        <v>9</v>
      </c>
      <c r="F447" s="1"/>
      <c r="G447" s="3"/>
      <c r="H447" s="3"/>
      <c r="I447" s="15">
        <f t="shared" ref="I447:S453" si="454">I448</f>
        <v>0</v>
      </c>
      <c r="J447" s="12">
        <f t="shared" si="454"/>
        <v>6142.7</v>
      </c>
      <c r="K447" s="67">
        <f t="shared" si="454"/>
        <v>6142.7</v>
      </c>
      <c r="L447" s="59">
        <f t="shared" si="454"/>
        <v>4322.1000000000004</v>
      </c>
      <c r="M447" s="59">
        <f t="shared" si="454"/>
        <v>0</v>
      </c>
      <c r="N447" s="59">
        <f t="shared" si="454"/>
        <v>0</v>
      </c>
      <c r="O447" s="56">
        <f t="shared" si="454"/>
        <v>10464.799999999999</v>
      </c>
      <c r="P447" s="59">
        <f t="shared" si="454"/>
        <v>-178.97242</v>
      </c>
      <c r="Q447" s="59">
        <f t="shared" si="454"/>
        <v>0</v>
      </c>
      <c r="R447" s="59">
        <f t="shared" si="454"/>
        <v>-96.842780000000005</v>
      </c>
      <c r="S447" s="10">
        <f t="shared" si="454"/>
        <v>10188.9848</v>
      </c>
    </row>
    <row r="448" spans="1:19" ht="31.5" x14ac:dyDescent="0.2">
      <c r="A448" s="36"/>
      <c r="B448" s="36" t="s">
        <v>335</v>
      </c>
      <c r="C448" s="16">
        <v>908</v>
      </c>
      <c r="D448" s="2" t="s">
        <v>10</v>
      </c>
      <c r="E448" s="2" t="s">
        <v>9</v>
      </c>
      <c r="F448" s="1" t="s">
        <v>226</v>
      </c>
      <c r="G448" s="3"/>
      <c r="H448" s="3"/>
      <c r="I448" s="15">
        <f>I451</f>
        <v>0</v>
      </c>
      <c r="J448" s="12">
        <f>J451</f>
        <v>6142.7</v>
      </c>
      <c r="K448" s="62">
        <f>K449+K451</f>
        <v>6142.7</v>
      </c>
      <c r="L448" s="62">
        <f>L449+L451</f>
        <v>4322.1000000000004</v>
      </c>
      <c r="M448" s="62">
        <f>M449+M451</f>
        <v>0</v>
      </c>
      <c r="N448" s="62">
        <f>N449+N451</f>
        <v>0</v>
      </c>
      <c r="O448" s="62">
        <f>O449+O451</f>
        <v>10464.799999999999</v>
      </c>
      <c r="P448" s="89">
        <f t="shared" ref="P448:R448" si="455">P449+P451</f>
        <v>-178.97242</v>
      </c>
      <c r="Q448" s="89">
        <f t="shared" si="455"/>
        <v>0</v>
      </c>
      <c r="R448" s="89">
        <f t="shared" si="455"/>
        <v>-96.842780000000005</v>
      </c>
      <c r="S448" s="15">
        <f t="shared" ref="S448" si="456">S449+S451</f>
        <v>10188.9848</v>
      </c>
    </row>
    <row r="449" spans="1:19" ht="31.5" x14ac:dyDescent="0.2">
      <c r="A449" s="36"/>
      <c r="B449" s="36" t="s">
        <v>359</v>
      </c>
      <c r="C449" s="16">
        <v>908</v>
      </c>
      <c r="D449" s="2" t="s">
        <v>10</v>
      </c>
      <c r="E449" s="2" t="s">
        <v>9</v>
      </c>
      <c r="F449" s="1" t="s">
        <v>344</v>
      </c>
      <c r="G449" s="3"/>
      <c r="H449" s="3"/>
      <c r="I449" s="15"/>
      <c r="J449" s="12"/>
      <c r="K449" s="62">
        <f>K450</f>
        <v>0</v>
      </c>
      <c r="L449" s="62">
        <f>L450</f>
        <v>4322.1000000000004</v>
      </c>
      <c r="M449" s="62">
        <f>M450</f>
        <v>0</v>
      </c>
      <c r="N449" s="62">
        <f>N450</f>
        <v>0</v>
      </c>
      <c r="O449" s="62">
        <f>O450</f>
        <v>4322.1000000000004</v>
      </c>
      <c r="P449" s="89">
        <f t="shared" ref="P449:R449" si="457">P450</f>
        <v>-178.97242</v>
      </c>
      <c r="Q449" s="89">
        <f t="shared" si="457"/>
        <v>0</v>
      </c>
      <c r="R449" s="89">
        <f t="shared" si="457"/>
        <v>-96.842780000000005</v>
      </c>
      <c r="S449" s="15">
        <f t="shared" ref="S449" si="458">S450</f>
        <v>4046.2848000000004</v>
      </c>
    </row>
    <row r="450" spans="1:19" x14ac:dyDescent="0.2">
      <c r="A450" s="36"/>
      <c r="B450" s="36" t="s">
        <v>17</v>
      </c>
      <c r="C450" s="16">
        <v>908</v>
      </c>
      <c r="D450" s="2" t="s">
        <v>10</v>
      </c>
      <c r="E450" s="2" t="s">
        <v>9</v>
      </c>
      <c r="F450" s="1" t="s">
        <v>344</v>
      </c>
      <c r="G450" s="3">
        <v>300</v>
      </c>
      <c r="H450" s="3"/>
      <c r="I450" s="15"/>
      <c r="J450" s="12"/>
      <c r="K450" s="62">
        <v>0</v>
      </c>
      <c r="L450" s="59">
        <v>4322.1000000000004</v>
      </c>
      <c r="M450" s="59"/>
      <c r="N450" s="59"/>
      <c r="O450" s="56">
        <f>K450+L450+M450+N450</f>
        <v>4322.1000000000004</v>
      </c>
      <c r="P450" s="56">
        <v>-178.97242</v>
      </c>
      <c r="Q450" s="56"/>
      <c r="R450" s="56">
        <v>-96.842780000000005</v>
      </c>
      <c r="S450" s="10">
        <f t="shared" ref="S450" si="459">O450+P450+Q450+R450</f>
        <v>4046.2848000000004</v>
      </c>
    </row>
    <row r="451" spans="1:19" ht="31.5" x14ac:dyDescent="0.2">
      <c r="A451" s="36"/>
      <c r="B451" s="36" t="s">
        <v>246</v>
      </c>
      <c r="C451" s="16">
        <v>908</v>
      </c>
      <c r="D451" s="2" t="s">
        <v>10</v>
      </c>
      <c r="E451" s="2" t="s">
        <v>9</v>
      </c>
      <c r="F451" s="1" t="s">
        <v>247</v>
      </c>
      <c r="G451" s="3"/>
      <c r="H451" s="3"/>
      <c r="I451" s="15">
        <f t="shared" si="454"/>
        <v>0</v>
      </c>
      <c r="J451" s="12">
        <f t="shared" si="454"/>
        <v>6142.7</v>
      </c>
      <c r="K451" s="62">
        <f t="shared" si="454"/>
        <v>6142.7</v>
      </c>
      <c r="L451" s="59">
        <f t="shared" si="454"/>
        <v>0</v>
      </c>
      <c r="M451" s="59">
        <f t="shared" si="454"/>
        <v>0</v>
      </c>
      <c r="N451" s="59">
        <f t="shared" si="454"/>
        <v>0</v>
      </c>
      <c r="O451" s="56">
        <f t="shared" si="454"/>
        <v>6142.7</v>
      </c>
      <c r="P451" s="59">
        <f t="shared" si="454"/>
        <v>0</v>
      </c>
      <c r="Q451" s="59">
        <f t="shared" si="454"/>
        <v>0</v>
      </c>
      <c r="R451" s="59">
        <f t="shared" si="454"/>
        <v>0</v>
      </c>
      <c r="S451" s="10">
        <f t="shared" si="454"/>
        <v>6142.7</v>
      </c>
    </row>
    <row r="452" spans="1:19" ht="47.25" x14ac:dyDescent="0.2">
      <c r="A452" s="36"/>
      <c r="B452" s="36" t="s">
        <v>248</v>
      </c>
      <c r="C452" s="16">
        <v>908</v>
      </c>
      <c r="D452" s="2" t="s">
        <v>10</v>
      </c>
      <c r="E452" s="2" t="s">
        <v>9</v>
      </c>
      <c r="F452" s="1" t="s">
        <v>249</v>
      </c>
      <c r="G452" s="3"/>
      <c r="H452" s="3"/>
      <c r="I452" s="15">
        <f t="shared" si="454"/>
        <v>0</v>
      </c>
      <c r="J452" s="12">
        <f t="shared" si="454"/>
        <v>6142.7</v>
      </c>
      <c r="K452" s="62">
        <f t="shared" si="454"/>
        <v>6142.7</v>
      </c>
      <c r="L452" s="59">
        <f t="shared" si="454"/>
        <v>0</v>
      </c>
      <c r="M452" s="59">
        <f t="shared" si="454"/>
        <v>0</v>
      </c>
      <c r="N452" s="59">
        <f t="shared" si="454"/>
        <v>0</v>
      </c>
      <c r="O452" s="56">
        <f t="shared" si="454"/>
        <v>6142.7</v>
      </c>
      <c r="P452" s="59">
        <f t="shared" si="454"/>
        <v>0</v>
      </c>
      <c r="Q452" s="59">
        <f t="shared" si="454"/>
        <v>0</v>
      </c>
      <c r="R452" s="59">
        <f t="shared" si="454"/>
        <v>0</v>
      </c>
      <c r="S452" s="10">
        <f t="shared" si="454"/>
        <v>6142.7</v>
      </c>
    </row>
    <row r="453" spans="1:19" ht="47.25" x14ac:dyDescent="0.2">
      <c r="A453" s="36"/>
      <c r="B453" s="36" t="s">
        <v>250</v>
      </c>
      <c r="C453" s="16">
        <v>908</v>
      </c>
      <c r="D453" s="2" t="s">
        <v>10</v>
      </c>
      <c r="E453" s="2" t="s">
        <v>9</v>
      </c>
      <c r="F453" s="1" t="s">
        <v>251</v>
      </c>
      <c r="G453" s="3"/>
      <c r="H453" s="3"/>
      <c r="I453" s="15">
        <f t="shared" si="454"/>
        <v>0</v>
      </c>
      <c r="J453" s="12">
        <f t="shared" si="454"/>
        <v>6142.7</v>
      </c>
      <c r="K453" s="62">
        <f t="shared" si="454"/>
        <v>6142.7</v>
      </c>
      <c r="L453" s="59">
        <f t="shared" si="454"/>
        <v>0</v>
      </c>
      <c r="M453" s="59">
        <f t="shared" si="454"/>
        <v>0</v>
      </c>
      <c r="N453" s="59">
        <f t="shared" si="454"/>
        <v>0</v>
      </c>
      <c r="O453" s="56">
        <f t="shared" si="454"/>
        <v>6142.7</v>
      </c>
      <c r="P453" s="59">
        <f t="shared" si="454"/>
        <v>0</v>
      </c>
      <c r="Q453" s="59">
        <f t="shared" si="454"/>
        <v>0</v>
      </c>
      <c r="R453" s="59">
        <f t="shared" si="454"/>
        <v>0</v>
      </c>
      <c r="S453" s="10">
        <f t="shared" si="454"/>
        <v>6142.7</v>
      </c>
    </row>
    <row r="454" spans="1:19" ht="31.5" x14ac:dyDescent="0.2">
      <c r="A454" s="36"/>
      <c r="B454" s="36" t="s">
        <v>50</v>
      </c>
      <c r="C454" s="16">
        <v>908</v>
      </c>
      <c r="D454" s="2" t="s">
        <v>10</v>
      </c>
      <c r="E454" s="2" t="s">
        <v>9</v>
      </c>
      <c r="F454" s="1" t="s">
        <v>251</v>
      </c>
      <c r="G454" s="3">
        <v>400</v>
      </c>
      <c r="H454" s="3"/>
      <c r="I454" s="10"/>
      <c r="J454" s="13">
        <v>6142.7</v>
      </c>
      <c r="K454" s="63">
        <f>I454+J454</f>
        <v>6142.7</v>
      </c>
      <c r="L454" s="59"/>
      <c r="M454" s="59"/>
      <c r="N454" s="59"/>
      <c r="O454" s="56">
        <f>K454+L454+M454+N454</f>
        <v>6142.7</v>
      </c>
      <c r="P454" s="56"/>
      <c r="Q454" s="56"/>
      <c r="R454" s="56"/>
      <c r="S454" s="10">
        <f t="shared" ref="S454" si="460">O454+P454+Q454+R454</f>
        <v>6142.7</v>
      </c>
    </row>
    <row r="455" spans="1:19" x14ac:dyDescent="0.2">
      <c r="A455" s="36"/>
      <c r="B455" s="36" t="s">
        <v>112</v>
      </c>
      <c r="C455" s="16">
        <v>908</v>
      </c>
      <c r="D455" s="2" t="s">
        <v>10</v>
      </c>
      <c r="E455" s="2" t="s">
        <v>27</v>
      </c>
      <c r="F455" s="1"/>
      <c r="G455" s="3"/>
      <c r="H455" s="3"/>
      <c r="I455" s="15">
        <f t="shared" ref="I455:S457" si="461">I456</f>
        <v>0</v>
      </c>
      <c r="J455" s="12">
        <f t="shared" si="461"/>
        <v>536.6</v>
      </c>
      <c r="K455" s="67">
        <f t="shared" si="461"/>
        <v>536.6</v>
      </c>
      <c r="L455" s="59">
        <f t="shared" si="461"/>
        <v>0</v>
      </c>
      <c r="M455" s="59">
        <f t="shared" si="461"/>
        <v>0</v>
      </c>
      <c r="N455" s="59">
        <f t="shared" si="461"/>
        <v>0</v>
      </c>
      <c r="O455" s="56">
        <f t="shared" si="461"/>
        <v>536.6</v>
      </c>
      <c r="P455" s="59">
        <f t="shared" si="461"/>
        <v>0</v>
      </c>
      <c r="Q455" s="59">
        <f t="shared" si="461"/>
        <v>0</v>
      </c>
      <c r="R455" s="59">
        <f t="shared" si="461"/>
        <v>0</v>
      </c>
      <c r="S455" s="10">
        <f t="shared" si="461"/>
        <v>536.6</v>
      </c>
    </row>
    <row r="456" spans="1:19" x14ac:dyDescent="0.2">
      <c r="A456" s="36"/>
      <c r="B456" s="36" t="s">
        <v>31</v>
      </c>
      <c r="C456" s="16">
        <v>908</v>
      </c>
      <c r="D456" s="2" t="s">
        <v>10</v>
      </c>
      <c r="E456" s="2" t="s">
        <v>27</v>
      </c>
      <c r="F456" s="1" t="s">
        <v>140</v>
      </c>
      <c r="G456" s="3"/>
      <c r="H456" s="3"/>
      <c r="I456" s="15">
        <f t="shared" si="461"/>
        <v>0</v>
      </c>
      <c r="J456" s="12">
        <f t="shared" si="461"/>
        <v>536.6</v>
      </c>
      <c r="K456" s="62">
        <f t="shared" si="461"/>
        <v>536.6</v>
      </c>
      <c r="L456" s="59">
        <f t="shared" si="461"/>
        <v>0</v>
      </c>
      <c r="M456" s="59">
        <f t="shared" si="461"/>
        <v>0</v>
      </c>
      <c r="N456" s="59">
        <f t="shared" si="461"/>
        <v>0</v>
      </c>
      <c r="O456" s="56">
        <f t="shared" si="461"/>
        <v>536.6</v>
      </c>
      <c r="P456" s="59">
        <f t="shared" si="461"/>
        <v>0</v>
      </c>
      <c r="Q456" s="59">
        <f t="shared" si="461"/>
        <v>0</v>
      </c>
      <c r="R456" s="59">
        <f t="shared" si="461"/>
        <v>0</v>
      </c>
      <c r="S456" s="10">
        <f t="shared" si="461"/>
        <v>536.6</v>
      </c>
    </row>
    <row r="457" spans="1:19" ht="31.5" x14ac:dyDescent="0.2">
      <c r="A457" s="36"/>
      <c r="B457" s="36" t="s">
        <v>113</v>
      </c>
      <c r="C457" s="16">
        <v>908</v>
      </c>
      <c r="D457" s="2" t="s">
        <v>10</v>
      </c>
      <c r="E457" s="2" t="s">
        <v>27</v>
      </c>
      <c r="F457" s="1" t="s">
        <v>239</v>
      </c>
      <c r="G457" s="3"/>
      <c r="H457" s="3"/>
      <c r="I457" s="15">
        <f t="shared" si="461"/>
        <v>0</v>
      </c>
      <c r="J457" s="12">
        <f t="shared" si="461"/>
        <v>536.6</v>
      </c>
      <c r="K457" s="62">
        <f t="shared" si="461"/>
        <v>536.6</v>
      </c>
      <c r="L457" s="59">
        <f t="shared" si="461"/>
        <v>0</v>
      </c>
      <c r="M457" s="59">
        <f t="shared" si="461"/>
        <v>0</v>
      </c>
      <c r="N457" s="59">
        <f t="shared" si="461"/>
        <v>0</v>
      </c>
      <c r="O457" s="56">
        <f t="shared" si="461"/>
        <v>536.6</v>
      </c>
      <c r="P457" s="59">
        <f t="shared" si="461"/>
        <v>0</v>
      </c>
      <c r="Q457" s="59">
        <f t="shared" si="461"/>
        <v>0</v>
      </c>
      <c r="R457" s="59">
        <f t="shared" si="461"/>
        <v>0</v>
      </c>
      <c r="S457" s="10">
        <f t="shared" si="461"/>
        <v>536.6</v>
      </c>
    </row>
    <row r="458" spans="1:19" ht="47.25" x14ac:dyDescent="0.2">
      <c r="A458" s="36"/>
      <c r="B458" s="36" t="s">
        <v>21</v>
      </c>
      <c r="C458" s="16">
        <v>908</v>
      </c>
      <c r="D458" s="2" t="s">
        <v>10</v>
      </c>
      <c r="E458" s="2" t="s">
        <v>27</v>
      </c>
      <c r="F458" s="1" t="s">
        <v>239</v>
      </c>
      <c r="G458" s="3">
        <v>100</v>
      </c>
      <c r="H458" s="3"/>
      <c r="I458" s="10"/>
      <c r="J458" s="13">
        <v>536.6</v>
      </c>
      <c r="K458" s="63">
        <f>I458+J458</f>
        <v>536.6</v>
      </c>
      <c r="L458" s="59"/>
      <c r="M458" s="59"/>
      <c r="N458" s="59"/>
      <c r="O458" s="56">
        <f>K458+L458+M458+N458</f>
        <v>536.6</v>
      </c>
      <c r="P458" s="56"/>
      <c r="Q458" s="56"/>
      <c r="R458" s="56"/>
      <c r="S458" s="10">
        <f t="shared" ref="S458" si="462">O458+P458+Q458+R458</f>
        <v>536.6</v>
      </c>
    </row>
    <row r="459" spans="1:19" x14ac:dyDescent="0.2">
      <c r="A459" s="36"/>
      <c r="B459" s="36" t="s">
        <v>114</v>
      </c>
      <c r="C459" s="16">
        <v>908</v>
      </c>
      <c r="D459" s="2" t="s">
        <v>53</v>
      </c>
      <c r="E459" s="2"/>
      <c r="F459" s="1"/>
      <c r="G459" s="3"/>
      <c r="H459" s="3"/>
      <c r="I459" s="15">
        <f t="shared" ref="I459:R459" si="463">I460+I475</f>
        <v>5400.1</v>
      </c>
      <c r="J459" s="12">
        <f t="shared" si="463"/>
        <v>52788.4</v>
      </c>
      <c r="K459" s="62">
        <f t="shared" si="463"/>
        <v>58188.5</v>
      </c>
      <c r="L459" s="59">
        <f t="shared" si="463"/>
        <v>0</v>
      </c>
      <c r="M459" s="59">
        <f t="shared" si="463"/>
        <v>0</v>
      </c>
      <c r="N459" s="59">
        <f t="shared" si="463"/>
        <v>0</v>
      </c>
      <c r="O459" s="56">
        <f t="shared" si="463"/>
        <v>58188.5</v>
      </c>
      <c r="P459" s="59">
        <f t="shared" si="463"/>
        <v>0</v>
      </c>
      <c r="Q459" s="59">
        <f t="shared" si="463"/>
        <v>0</v>
      </c>
      <c r="R459" s="59">
        <f t="shared" si="463"/>
        <v>0</v>
      </c>
      <c r="S459" s="10">
        <f t="shared" ref="S459" si="464">S460+S475</f>
        <v>58188.5</v>
      </c>
    </row>
    <row r="460" spans="1:19" x14ac:dyDescent="0.2">
      <c r="A460" s="36"/>
      <c r="B460" s="36" t="s">
        <v>115</v>
      </c>
      <c r="C460" s="16">
        <v>908</v>
      </c>
      <c r="D460" s="2" t="s">
        <v>53</v>
      </c>
      <c r="E460" s="2" t="s">
        <v>20</v>
      </c>
      <c r="F460" s="1"/>
      <c r="G460" s="3"/>
      <c r="H460" s="3"/>
      <c r="I460" s="15">
        <f t="shared" ref="I460:R460" si="465">I461+I465+I470</f>
        <v>400</v>
      </c>
      <c r="J460" s="12">
        <f t="shared" si="465"/>
        <v>0</v>
      </c>
      <c r="K460" s="67">
        <f t="shared" si="465"/>
        <v>400</v>
      </c>
      <c r="L460" s="59">
        <f t="shared" si="465"/>
        <v>0</v>
      </c>
      <c r="M460" s="59">
        <f t="shared" si="465"/>
        <v>0</v>
      </c>
      <c r="N460" s="59">
        <f t="shared" si="465"/>
        <v>0</v>
      </c>
      <c r="O460" s="56">
        <f t="shared" si="465"/>
        <v>400</v>
      </c>
      <c r="P460" s="59">
        <f t="shared" si="465"/>
        <v>0</v>
      </c>
      <c r="Q460" s="59">
        <f t="shared" si="465"/>
        <v>0</v>
      </c>
      <c r="R460" s="59">
        <f t="shared" si="465"/>
        <v>0</v>
      </c>
      <c r="S460" s="10">
        <f t="shared" ref="S460" si="466">S461+S465+S470</f>
        <v>400</v>
      </c>
    </row>
    <row r="461" spans="1:19" x14ac:dyDescent="0.2">
      <c r="A461" s="36"/>
      <c r="B461" s="36" t="s">
        <v>116</v>
      </c>
      <c r="C461" s="16">
        <v>908</v>
      </c>
      <c r="D461" s="2" t="s">
        <v>53</v>
      </c>
      <c r="E461" s="2" t="s">
        <v>20</v>
      </c>
      <c r="F461" s="1" t="s">
        <v>227</v>
      </c>
      <c r="G461" s="3"/>
      <c r="H461" s="3"/>
      <c r="I461" s="15">
        <f t="shared" ref="I461:S461" si="467">I462</f>
        <v>260</v>
      </c>
      <c r="J461" s="12">
        <f t="shared" si="467"/>
        <v>0</v>
      </c>
      <c r="K461" s="62">
        <f t="shared" si="467"/>
        <v>260</v>
      </c>
      <c r="L461" s="59">
        <f t="shared" si="467"/>
        <v>0</v>
      </c>
      <c r="M461" s="59">
        <f t="shared" si="467"/>
        <v>0</v>
      </c>
      <c r="N461" s="59">
        <f t="shared" si="467"/>
        <v>0</v>
      </c>
      <c r="O461" s="56">
        <f t="shared" si="467"/>
        <v>260</v>
      </c>
      <c r="P461" s="59">
        <f t="shared" si="467"/>
        <v>0</v>
      </c>
      <c r="Q461" s="59">
        <f t="shared" si="467"/>
        <v>0</v>
      </c>
      <c r="R461" s="59">
        <f t="shared" si="467"/>
        <v>0</v>
      </c>
      <c r="S461" s="10">
        <f t="shared" si="467"/>
        <v>260</v>
      </c>
    </row>
    <row r="462" spans="1:19" x14ac:dyDescent="0.2">
      <c r="A462" s="36"/>
      <c r="B462" s="36" t="s">
        <v>229</v>
      </c>
      <c r="C462" s="16">
        <v>908</v>
      </c>
      <c r="D462" s="2" t="s">
        <v>53</v>
      </c>
      <c r="E462" s="2" t="s">
        <v>20</v>
      </c>
      <c r="F462" s="1" t="s">
        <v>228</v>
      </c>
      <c r="G462" s="3"/>
      <c r="H462" s="3"/>
      <c r="I462" s="15">
        <f>I464</f>
        <v>260</v>
      </c>
      <c r="J462" s="12">
        <f>J464</f>
        <v>0</v>
      </c>
      <c r="K462" s="62">
        <f>K463+K464</f>
        <v>260</v>
      </c>
      <c r="L462" s="62">
        <f>L463+L464</f>
        <v>0</v>
      </c>
      <c r="M462" s="62">
        <f>M463+M464</f>
        <v>0</v>
      </c>
      <c r="N462" s="62">
        <f>N463+N464</f>
        <v>0</v>
      </c>
      <c r="O462" s="62">
        <f>O463+O464</f>
        <v>260</v>
      </c>
      <c r="P462" s="89">
        <f t="shared" ref="P462:R462" si="468">P463+P464</f>
        <v>0</v>
      </c>
      <c r="Q462" s="89">
        <f t="shared" si="468"/>
        <v>0</v>
      </c>
      <c r="R462" s="89">
        <f t="shared" si="468"/>
        <v>0</v>
      </c>
      <c r="S462" s="15">
        <f t="shared" ref="S462" si="469">S463+S464</f>
        <v>260</v>
      </c>
    </row>
    <row r="463" spans="1:19" ht="47.25" x14ac:dyDescent="0.2">
      <c r="A463" s="36"/>
      <c r="B463" s="36" t="s">
        <v>21</v>
      </c>
      <c r="C463" s="16">
        <v>908</v>
      </c>
      <c r="D463" s="2" t="s">
        <v>53</v>
      </c>
      <c r="E463" s="2" t="s">
        <v>20</v>
      </c>
      <c r="F463" s="1" t="s">
        <v>228</v>
      </c>
      <c r="G463" s="3">
        <v>100</v>
      </c>
      <c r="H463" s="3"/>
      <c r="I463" s="15"/>
      <c r="J463" s="12"/>
      <c r="K463" s="62">
        <v>0</v>
      </c>
      <c r="L463" s="59">
        <v>50</v>
      </c>
      <c r="M463" s="59"/>
      <c r="N463" s="59"/>
      <c r="O463" s="56">
        <f>K463+L463+M463+N463</f>
        <v>50</v>
      </c>
      <c r="P463" s="56"/>
      <c r="Q463" s="56"/>
      <c r="R463" s="56"/>
      <c r="S463" s="10">
        <f t="shared" ref="S463" si="470">O463+P463+Q463+R463</f>
        <v>50</v>
      </c>
    </row>
    <row r="464" spans="1:19" x14ac:dyDescent="0.2">
      <c r="A464" s="36"/>
      <c r="B464" s="36" t="s">
        <v>176</v>
      </c>
      <c r="C464" s="16">
        <v>908</v>
      </c>
      <c r="D464" s="2" t="s">
        <v>53</v>
      </c>
      <c r="E464" s="2" t="s">
        <v>20</v>
      </c>
      <c r="F464" s="1" t="s">
        <v>228</v>
      </c>
      <c r="G464" s="3">
        <v>200</v>
      </c>
      <c r="H464" s="3"/>
      <c r="I464" s="10">
        <f>260</f>
        <v>260</v>
      </c>
      <c r="J464" s="13"/>
      <c r="K464" s="63">
        <f>I464+J464</f>
        <v>260</v>
      </c>
      <c r="L464" s="59">
        <v>-50</v>
      </c>
      <c r="M464" s="59"/>
      <c r="N464" s="59"/>
      <c r="O464" s="56">
        <f>K464+L464+M464+N464</f>
        <v>210</v>
      </c>
      <c r="P464" s="56"/>
      <c r="Q464" s="56"/>
      <c r="R464" s="56"/>
      <c r="S464" s="10">
        <f t="shared" ref="S464" si="471">O464+P464+Q464+R464</f>
        <v>210</v>
      </c>
    </row>
    <row r="465" spans="1:19" ht="31.5" x14ac:dyDescent="0.2">
      <c r="A465" s="36"/>
      <c r="B465" s="36" t="s">
        <v>318</v>
      </c>
      <c r="C465" s="16">
        <v>908</v>
      </c>
      <c r="D465" s="2" t="s">
        <v>53</v>
      </c>
      <c r="E465" s="2" t="s">
        <v>20</v>
      </c>
      <c r="F465" s="1" t="s">
        <v>317</v>
      </c>
      <c r="G465" s="3"/>
      <c r="H465" s="3"/>
      <c r="I465" s="15">
        <f t="shared" ref="I465:R465" si="472">I468+I466</f>
        <v>40</v>
      </c>
      <c r="J465" s="12">
        <f t="shared" si="472"/>
        <v>0</v>
      </c>
      <c r="K465" s="62">
        <f t="shared" si="472"/>
        <v>40</v>
      </c>
      <c r="L465" s="59">
        <f t="shared" si="472"/>
        <v>0</v>
      </c>
      <c r="M465" s="59">
        <f t="shared" si="472"/>
        <v>0</v>
      </c>
      <c r="N465" s="59">
        <f t="shared" si="472"/>
        <v>0</v>
      </c>
      <c r="O465" s="56">
        <f t="shared" si="472"/>
        <v>40</v>
      </c>
      <c r="P465" s="59">
        <f t="shared" si="472"/>
        <v>0</v>
      </c>
      <c r="Q465" s="59">
        <f t="shared" si="472"/>
        <v>0</v>
      </c>
      <c r="R465" s="59">
        <f t="shared" si="472"/>
        <v>0</v>
      </c>
      <c r="S465" s="10">
        <f t="shared" ref="S465" si="473">S468+S466</f>
        <v>40</v>
      </c>
    </row>
    <row r="466" spans="1:19" x14ac:dyDescent="0.2">
      <c r="A466" s="36"/>
      <c r="B466" s="36" t="s">
        <v>320</v>
      </c>
      <c r="C466" s="16">
        <v>908</v>
      </c>
      <c r="D466" s="2" t="s">
        <v>53</v>
      </c>
      <c r="E466" s="2" t="s">
        <v>20</v>
      </c>
      <c r="F466" s="1" t="s">
        <v>319</v>
      </c>
      <c r="G466" s="3"/>
      <c r="H466" s="3"/>
      <c r="I466" s="15">
        <f t="shared" ref="I466:S466" si="474">I467</f>
        <v>25</v>
      </c>
      <c r="J466" s="12">
        <f t="shared" si="474"/>
        <v>0</v>
      </c>
      <c r="K466" s="62">
        <f t="shared" si="474"/>
        <v>25</v>
      </c>
      <c r="L466" s="59">
        <f t="shared" si="474"/>
        <v>0</v>
      </c>
      <c r="M466" s="59">
        <f t="shared" si="474"/>
        <v>0</v>
      </c>
      <c r="N466" s="59">
        <f t="shared" si="474"/>
        <v>0</v>
      </c>
      <c r="O466" s="56">
        <f t="shared" si="474"/>
        <v>25</v>
      </c>
      <c r="P466" s="59">
        <f t="shared" si="474"/>
        <v>0</v>
      </c>
      <c r="Q466" s="59">
        <f t="shared" si="474"/>
        <v>0</v>
      </c>
      <c r="R466" s="59">
        <f t="shared" si="474"/>
        <v>0</v>
      </c>
      <c r="S466" s="10">
        <f t="shared" si="474"/>
        <v>25</v>
      </c>
    </row>
    <row r="467" spans="1:19" x14ac:dyDescent="0.2">
      <c r="A467" s="36"/>
      <c r="B467" s="36" t="s">
        <v>176</v>
      </c>
      <c r="C467" s="16">
        <v>908</v>
      </c>
      <c r="D467" s="2" t="s">
        <v>53</v>
      </c>
      <c r="E467" s="2" t="s">
        <v>20</v>
      </c>
      <c r="F467" s="1" t="s">
        <v>319</v>
      </c>
      <c r="G467" s="3">
        <v>200</v>
      </c>
      <c r="H467" s="3"/>
      <c r="I467" s="10">
        <v>25</v>
      </c>
      <c r="J467" s="13"/>
      <c r="K467" s="63">
        <f>I467+J467</f>
        <v>25</v>
      </c>
      <c r="L467" s="59"/>
      <c r="M467" s="59"/>
      <c r="N467" s="59"/>
      <c r="O467" s="56">
        <f>K467+L467+M467+N467</f>
        <v>25</v>
      </c>
      <c r="P467" s="56"/>
      <c r="Q467" s="56"/>
      <c r="R467" s="56"/>
      <c r="S467" s="10">
        <f t="shared" ref="S467" si="475">O467+P467+Q467+R467</f>
        <v>25</v>
      </c>
    </row>
    <row r="468" spans="1:19" x14ac:dyDescent="0.2">
      <c r="A468" s="36"/>
      <c r="B468" s="36" t="s">
        <v>322</v>
      </c>
      <c r="C468" s="16">
        <v>908</v>
      </c>
      <c r="D468" s="2" t="s">
        <v>53</v>
      </c>
      <c r="E468" s="2" t="s">
        <v>20</v>
      </c>
      <c r="F468" s="1" t="s">
        <v>321</v>
      </c>
      <c r="G468" s="3"/>
      <c r="H468" s="3"/>
      <c r="I468" s="15">
        <f t="shared" ref="I468:S468" si="476">I469</f>
        <v>15</v>
      </c>
      <c r="J468" s="12">
        <f t="shared" si="476"/>
        <v>0</v>
      </c>
      <c r="K468" s="62">
        <f t="shared" si="476"/>
        <v>15</v>
      </c>
      <c r="L468" s="62">
        <f t="shared" si="476"/>
        <v>0</v>
      </c>
      <c r="M468" s="62">
        <f t="shared" si="476"/>
        <v>0</v>
      </c>
      <c r="N468" s="62">
        <f t="shared" si="476"/>
        <v>0</v>
      </c>
      <c r="O468" s="62">
        <f t="shared" si="476"/>
        <v>15</v>
      </c>
      <c r="P468" s="89">
        <f t="shared" si="476"/>
        <v>0</v>
      </c>
      <c r="Q468" s="89">
        <f t="shared" si="476"/>
        <v>0</v>
      </c>
      <c r="R468" s="89">
        <f t="shared" si="476"/>
        <v>0</v>
      </c>
      <c r="S468" s="15">
        <f t="shared" si="476"/>
        <v>15</v>
      </c>
    </row>
    <row r="469" spans="1:19" x14ac:dyDescent="0.2">
      <c r="A469" s="36"/>
      <c r="B469" s="36" t="s">
        <v>176</v>
      </c>
      <c r="C469" s="16">
        <v>908</v>
      </c>
      <c r="D469" s="2" t="s">
        <v>53</v>
      </c>
      <c r="E469" s="2" t="s">
        <v>20</v>
      </c>
      <c r="F469" s="1" t="s">
        <v>321</v>
      </c>
      <c r="G469" s="3">
        <v>200</v>
      </c>
      <c r="H469" s="3"/>
      <c r="I469" s="10">
        <v>15</v>
      </c>
      <c r="J469" s="13"/>
      <c r="K469" s="63">
        <f>I469+J469</f>
        <v>15</v>
      </c>
      <c r="L469" s="59"/>
      <c r="M469" s="59"/>
      <c r="N469" s="59"/>
      <c r="O469" s="56">
        <f>K469+L469+M469+N469</f>
        <v>15</v>
      </c>
      <c r="P469" s="56"/>
      <c r="Q469" s="56"/>
      <c r="R469" s="56"/>
      <c r="S469" s="10">
        <f t="shared" ref="S469" si="477">O469+P469+Q469+R469</f>
        <v>15</v>
      </c>
    </row>
    <row r="470" spans="1:19" ht="47.25" x14ac:dyDescent="0.2">
      <c r="A470" s="36"/>
      <c r="B470" s="36" t="s">
        <v>103</v>
      </c>
      <c r="C470" s="16">
        <v>908</v>
      </c>
      <c r="D470" s="2" t="s">
        <v>53</v>
      </c>
      <c r="E470" s="2" t="s">
        <v>20</v>
      </c>
      <c r="F470" s="1" t="s">
        <v>217</v>
      </c>
      <c r="G470" s="3"/>
      <c r="H470" s="3"/>
      <c r="I470" s="15">
        <f t="shared" ref="I470:R470" si="478">I472</f>
        <v>100</v>
      </c>
      <c r="J470" s="12">
        <f t="shared" si="478"/>
        <v>0</v>
      </c>
      <c r="K470" s="62">
        <f t="shared" si="478"/>
        <v>100</v>
      </c>
      <c r="L470" s="59">
        <f t="shared" si="478"/>
        <v>0</v>
      </c>
      <c r="M470" s="59">
        <f t="shared" si="478"/>
        <v>0</v>
      </c>
      <c r="N470" s="59">
        <f t="shared" si="478"/>
        <v>0</v>
      </c>
      <c r="O470" s="56">
        <f t="shared" si="478"/>
        <v>100</v>
      </c>
      <c r="P470" s="59">
        <f t="shared" si="478"/>
        <v>0</v>
      </c>
      <c r="Q470" s="59">
        <f t="shared" si="478"/>
        <v>0</v>
      </c>
      <c r="R470" s="59">
        <f t="shared" si="478"/>
        <v>0</v>
      </c>
      <c r="S470" s="10">
        <f t="shared" ref="S470" si="479">S472</f>
        <v>100</v>
      </c>
    </row>
    <row r="471" spans="1:19" s="7" customFormat="1" ht="31.5" x14ac:dyDescent="0.2">
      <c r="A471" s="36"/>
      <c r="B471" s="36" t="s">
        <v>388</v>
      </c>
      <c r="C471" s="16">
        <v>908</v>
      </c>
      <c r="D471" s="2" t="s">
        <v>53</v>
      </c>
      <c r="E471" s="2" t="s">
        <v>20</v>
      </c>
      <c r="F471" s="1" t="s">
        <v>387</v>
      </c>
      <c r="G471" s="3"/>
      <c r="H471" s="3"/>
      <c r="I471" s="15">
        <f t="shared" ref="I471:S471" si="480">I472</f>
        <v>100</v>
      </c>
      <c r="J471" s="12">
        <f t="shared" si="480"/>
        <v>0</v>
      </c>
      <c r="K471" s="62">
        <f t="shared" si="480"/>
        <v>100</v>
      </c>
      <c r="L471" s="59">
        <f t="shared" si="480"/>
        <v>0</v>
      </c>
      <c r="M471" s="59">
        <f t="shared" si="480"/>
        <v>0</v>
      </c>
      <c r="N471" s="59">
        <f t="shared" si="480"/>
        <v>0</v>
      </c>
      <c r="O471" s="56">
        <f t="shared" si="480"/>
        <v>100</v>
      </c>
      <c r="P471" s="59">
        <f t="shared" si="480"/>
        <v>0</v>
      </c>
      <c r="Q471" s="59">
        <f t="shared" si="480"/>
        <v>0</v>
      </c>
      <c r="R471" s="59">
        <f t="shared" si="480"/>
        <v>0</v>
      </c>
      <c r="S471" s="10">
        <f t="shared" si="480"/>
        <v>100</v>
      </c>
    </row>
    <row r="472" spans="1:19" x14ac:dyDescent="0.2">
      <c r="A472" s="36"/>
      <c r="B472" s="36" t="s">
        <v>432</v>
      </c>
      <c r="C472" s="16">
        <v>908</v>
      </c>
      <c r="D472" s="2" t="s">
        <v>53</v>
      </c>
      <c r="E472" s="2" t="s">
        <v>20</v>
      </c>
      <c r="F472" s="1" t="s">
        <v>386</v>
      </c>
      <c r="G472" s="3"/>
      <c r="H472" s="3"/>
      <c r="I472" s="15">
        <f>I474</f>
        <v>100</v>
      </c>
      <c r="J472" s="12">
        <f>J474</f>
        <v>0</v>
      </c>
      <c r="K472" s="62">
        <f>K473+K474</f>
        <v>100</v>
      </c>
      <c r="L472" s="62">
        <f>L473+L474</f>
        <v>0</v>
      </c>
      <c r="M472" s="62">
        <f>M473+M474</f>
        <v>0</v>
      </c>
      <c r="N472" s="62">
        <f>N473+N474</f>
        <v>0</v>
      </c>
      <c r="O472" s="62">
        <f>O473+O474</f>
        <v>100</v>
      </c>
      <c r="P472" s="89">
        <f t="shared" ref="P472:R472" si="481">P473+P474</f>
        <v>0</v>
      </c>
      <c r="Q472" s="89">
        <f t="shared" si="481"/>
        <v>0</v>
      </c>
      <c r="R472" s="89">
        <f t="shared" si="481"/>
        <v>0</v>
      </c>
      <c r="S472" s="15">
        <f t="shared" ref="S472" si="482">S473+S474</f>
        <v>100</v>
      </c>
    </row>
    <row r="473" spans="1:19" ht="47.25" x14ac:dyDescent="0.2">
      <c r="A473" s="36"/>
      <c r="B473" s="36" t="s">
        <v>21</v>
      </c>
      <c r="C473" s="16">
        <v>908</v>
      </c>
      <c r="D473" s="2" t="s">
        <v>53</v>
      </c>
      <c r="E473" s="2" t="s">
        <v>20</v>
      </c>
      <c r="F473" s="1" t="s">
        <v>386</v>
      </c>
      <c r="G473" s="3">
        <v>100</v>
      </c>
      <c r="H473" s="3"/>
      <c r="I473" s="15"/>
      <c r="J473" s="12"/>
      <c r="K473" s="62">
        <v>0</v>
      </c>
      <c r="L473" s="59">
        <v>50</v>
      </c>
      <c r="M473" s="59"/>
      <c r="N473" s="59"/>
      <c r="O473" s="56">
        <f>K473+L473+M473+N473</f>
        <v>50</v>
      </c>
      <c r="P473" s="56"/>
      <c r="Q473" s="56"/>
      <c r="R473" s="56"/>
      <c r="S473" s="10">
        <f t="shared" ref="S473" si="483">O473+P473+Q473+R473</f>
        <v>50</v>
      </c>
    </row>
    <row r="474" spans="1:19" x14ac:dyDescent="0.2">
      <c r="A474" s="36"/>
      <c r="B474" s="36" t="s">
        <v>176</v>
      </c>
      <c r="C474" s="16">
        <v>908</v>
      </c>
      <c r="D474" s="2" t="s">
        <v>53</v>
      </c>
      <c r="E474" s="2" t="s">
        <v>20</v>
      </c>
      <c r="F474" s="1" t="s">
        <v>386</v>
      </c>
      <c r="G474" s="3">
        <v>200</v>
      </c>
      <c r="H474" s="3"/>
      <c r="I474" s="15">
        <v>100</v>
      </c>
      <c r="J474" s="12"/>
      <c r="K474" s="63">
        <f>I474+J474</f>
        <v>100</v>
      </c>
      <c r="L474" s="59">
        <v>-50</v>
      </c>
      <c r="M474" s="59"/>
      <c r="N474" s="59"/>
      <c r="O474" s="56">
        <f>K474+L474+M474+N474</f>
        <v>50</v>
      </c>
      <c r="P474" s="56"/>
      <c r="Q474" s="56"/>
      <c r="R474" s="56"/>
      <c r="S474" s="10">
        <f t="shared" ref="S474" si="484">O474+P474+Q474+R474</f>
        <v>50</v>
      </c>
    </row>
    <row r="475" spans="1:19" x14ac:dyDescent="0.2">
      <c r="A475" s="36"/>
      <c r="B475" s="36" t="s">
        <v>345</v>
      </c>
      <c r="C475" s="16">
        <v>908</v>
      </c>
      <c r="D475" s="2" t="s">
        <v>53</v>
      </c>
      <c r="E475" s="2" t="s">
        <v>25</v>
      </c>
      <c r="F475" s="1"/>
      <c r="G475" s="3"/>
      <c r="H475" s="3"/>
      <c r="I475" s="10">
        <f t="shared" ref="I475:S476" si="485">I476</f>
        <v>5000.1000000000004</v>
      </c>
      <c r="J475" s="13">
        <f t="shared" si="485"/>
        <v>52788.4</v>
      </c>
      <c r="K475" s="65">
        <f t="shared" si="485"/>
        <v>57788.5</v>
      </c>
      <c r="L475" s="59">
        <f t="shared" si="485"/>
        <v>0</v>
      </c>
      <c r="M475" s="59">
        <f t="shared" si="485"/>
        <v>0</v>
      </c>
      <c r="N475" s="59">
        <f t="shared" si="485"/>
        <v>0</v>
      </c>
      <c r="O475" s="56">
        <f t="shared" si="485"/>
        <v>57788.5</v>
      </c>
      <c r="P475" s="59">
        <f t="shared" si="485"/>
        <v>0</v>
      </c>
      <c r="Q475" s="59">
        <f t="shared" si="485"/>
        <v>0</v>
      </c>
      <c r="R475" s="59">
        <f t="shared" si="485"/>
        <v>0</v>
      </c>
      <c r="S475" s="10">
        <f t="shared" si="485"/>
        <v>57788.5</v>
      </c>
    </row>
    <row r="476" spans="1:19" x14ac:dyDescent="0.2">
      <c r="A476" s="36"/>
      <c r="B476" s="36" t="s">
        <v>116</v>
      </c>
      <c r="C476" s="16">
        <v>908</v>
      </c>
      <c r="D476" s="2" t="s">
        <v>53</v>
      </c>
      <c r="E476" s="2" t="s">
        <v>25</v>
      </c>
      <c r="F476" s="1" t="s">
        <v>227</v>
      </c>
      <c r="G476" s="3"/>
      <c r="H476" s="3"/>
      <c r="I476" s="15">
        <f>I477</f>
        <v>5000.1000000000004</v>
      </c>
      <c r="J476" s="12">
        <f>J477</f>
        <v>52788.4</v>
      </c>
      <c r="K476" s="62">
        <f>K477</f>
        <v>57788.5</v>
      </c>
      <c r="L476" s="59">
        <f t="shared" si="485"/>
        <v>0</v>
      </c>
      <c r="M476" s="59">
        <f t="shared" si="485"/>
        <v>0</v>
      </c>
      <c r="N476" s="59">
        <f t="shared" si="485"/>
        <v>0</v>
      </c>
      <c r="O476" s="56">
        <f t="shared" si="485"/>
        <v>57788.5</v>
      </c>
      <c r="P476" s="59">
        <f t="shared" si="485"/>
        <v>0</v>
      </c>
      <c r="Q476" s="59">
        <f t="shared" si="485"/>
        <v>0</v>
      </c>
      <c r="R476" s="59">
        <f t="shared" si="485"/>
        <v>0</v>
      </c>
      <c r="S476" s="10">
        <f t="shared" si="485"/>
        <v>57788.5</v>
      </c>
    </row>
    <row r="477" spans="1:19" ht="47.25" x14ac:dyDescent="0.2">
      <c r="A477" s="36"/>
      <c r="B477" s="36" t="s">
        <v>423</v>
      </c>
      <c r="C477" s="16">
        <v>908</v>
      </c>
      <c r="D477" s="2" t="s">
        <v>53</v>
      </c>
      <c r="E477" s="2" t="s">
        <v>25</v>
      </c>
      <c r="F477" s="1" t="s">
        <v>417</v>
      </c>
      <c r="G477" s="3"/>
      <c r="H477" s="3"/>
      <c r="I477" s="10">
        <f t="shared" ref="I477:S477" si="486">I478</f>
        <v>5000.1000000000004</v>
      </c>
      <c r="J477" s="13">
        <f t="shared" si="486"/>
        <v>52788.4</v>
      </c>
      <c r="K477" s="63">
        <f t="shared" si="486"/>
        <v>57788.5</v>
      </c>
      <c r="L477" s="59">
        <f t="shared" si="486"/>
        <v>0</v>
      </c>
      <c r="M477" s="59">
        <f t="shared" si="486"/>
        <v>0</v>
      </c>
      <c r="N477" s="59">
        <f t="shared" si="486"/>
        <v>0</v>
      </c>
      <c r="O477" s="56">
        <f t="shared" si="486"/>
        <v>57788.5</v>
      </c>
      <c r="P477" s="59">
        <f t="shared" si="486"/>
        <v>0</v>
      </c>
      <c r="Q477" s="59">
        <f t="shared" si="486"/>
        <v>0</v>
      </c>
      <c r="R477" s="59">
        <f t="shared" si="486"/>
        <v>0</v>
      </c>
      <c r="S477" s="10">
        <f t="shared" si="486"/>
        <v>57788.5</v>
      </c>
    </row>
    <row r="478" spans="1:19" ht="31.5" x14ac:dyDescent="0.2">
      <c r="A478" s="36"/>
      <c r="B478" s="36" t="s">
        <v>50</v>
      </c>
      <c r="C478" s="16">
        <v>908</v>
      </c>
      <c r="D478" s="2" t="s">
        <v>53</v>
      </c>
      <c r="E478" s="2" t="s">
        <v>25</v>
      </c>
      <c r="F478" s="1" t="s">
        <v>417</v>
      </c>
      <c r="G478" s="3">
        <v>400</v>
      </c>
      <c r="H478" s="3"/>
      <c r="I478" s="10">
        <v>5000.1000000000004</v>
      </c>
      <c r="J478" s="13">
        <v>52788.4</v>
      </c>
      <c r="K478" s="63">
        <f>I478+J478</f>
        <v>57788.5</v>
      </c>
      <c r="L478" s="59"/>
      <c r="M478" s="59"/>
      <c r="N478" s="59"/>
      <c r="O478" s="56">
        <f>K478+L478+M478+N478</f>
        <v>57788.5</v>
      </c>
      <c r="P478" s="56"/>
      <c r="Q478" s="56"/>
      <c r="R478" s="56"/>
      <c r="S478" s="10">
        <f t="shared" ref="S478" si="487">O478+P478+Q478+R478</f>
        <v>57788.5</v>
      </c>
    </row>
    <row r="479" spans="1:19" x14ac:dyDescent="0.2">
      <c r="A479" s="36"/>
      <c r="B479" s="36" t="s">
        <v>117</v>
      </c>
      <c r="C479" s="16">
        <v>908</v>
      </c>
      <c r="D479" s="2" t="s">
        <v>47</v>
      </c>
      <c r="E479" s="2"/>
      <c r="F479" s="1"/>
      <c r="G479" s="3"/>
      <c r="H479" s="3"/>
      <c r="I479" s="15">
        <f t="shared" ref="I479:S482" si="488">I480</f>
        <v>2000</v>
      </c>
      <c r="J479" s="12">
        <f t="shared" si="488"/>
        <v>0</v>
      </c>
      <c r="K479" s="62">
        <f t="shared" si="488"/>
        <v>2000</v>
      </c>
      <c r="L479" s="59">
        <f t="shared" si="488"/>
        <v>0</v>
      </c>
      <c r="M479" s="59">
        <f t="shared" si="488"/>
        <v>930</v>
      </c>
      <c r="N479" s="59">
        <f t="shared" si="488"/>
        <v>0</v>
      </c>
      <c r="O479" s="56">
        <f t="shared" si="488"/>
        <v>2930</v>
      </c>
      <c r="P479" s="56"/>
      <c r="Q479" s="56"/>
      <c r="R479" s="56"/>
      <c r="S479" s="10">
        <f t="shared" si="488"/>
        <v>2930</v>
      </c>
    </row>
    <row r="480" spans="1:19" x14ac:dyDescent="0.2">
      <c r="A480" s="36"/>
      <c r="B480" s="36" t="s">
        <v>118</v>
      </c>
      <c r="C480" s="16">
        <v>908</v>
      </c>
      <c r="D480" s="2" t="s">
        <v>47</v>
      </c>
      <c r="E480" s="2" t="s">
        <v>25</v>
      </c>
      <c r="F480" s="1"/>
      <c r="G480" s="3"/>
      <c r="H480" s="3"/>
      <c r="I480" s="15">
        <f t="shared" si="488"/>
        <v>2000</v>
      </c>
      <c r="J480" s="12">
        <f t="shared" si="488"/>
        <v>0</v>
      </c>
      <c r="K480" s="67">
        <f t="shared" si="488"/>
        <v>2000</v>
      </c>
      <c r="L480" s="59">
        <f t="shared" si="488"/>
        <v>0</v>
      </c>
      <c r="M480" s="59">
        <f t="shared" si="488"/>
        <v>930</v>
      </c>
      <c r="N480" s="59">
        <f t="shared" si="488"/>
        <v>0</v>
      </c>
      <c r="O480" s="56">
        <f t="shared" si="488"/>
        <v>2930</v>
      </c>
      <c r="P480" s="56"/>
      <c r="Q480" s="56"/>
      <c r="R480" s="56"/>
      <c r="S480" s="10">
        <f t="shared" si="488"/>
        <v>2930</v>
      </c>
    </row>
    <row r="481" spans="1:19" ht="31.5" x14ac:dyDescent="0.2">
      <c r="A481" s="36"/>
      <c r="B481" s="36" t="s">
        <v>79</v>
      </c>
      <c r="C481" s="16">
        <v>908</v>
      </c>
      <c r="D481" s="2" t="s">
        <v>47</v>
      </c>
      <c r="E481" s="2" t="s">
        <v>25</v>
      </c>
      <c r="F481" s="1" t="s">
        <v>165</v>
      </c>
      <c r="G481" s="3"/>
      <c r="H481" s="3"/>
      <c r="I481" s="15">
        <f>I482</f>
        <v>2000</v>
      </c>
      <c r="J481" s="12"/>
      <c r="K481" s="62">
        <f>K482</f>
        <v>2000</v>
      </c>
      <c r="L481" s="59">
        <f t="shared" si="488"/>
        <v>0</v>
      </c>
      <c r="M481" s="59">
        <f t="shared" si="488"/>
        <v>930</v>
      </c>
      <c r="N481" s="59">
        <f t="shared" si="488"/>
        <v>0</v>
      </c>
      <c r="O481" s="56">
        <f t="shared" si="488"/>
        <v>2930</v>
      </c>
      <c r="P481" s="56"/>
      <c r="Q481" s="56"/>
      <c r="R481" s="56"/>
      <c r="S481" s="10">
        <f t="shared" si="488"/>
        <v>2930</v>
      </c>
    </row>
    <row r="482" spans="1:19" x14ac:dyDescent="0.2">
      <c r="A482" s="36"/>
      <c r="B482" s="36" t="s">
        <v>119</v>
      </c>
      <c r="C482" s="16">
        <v>908</v>
      </c>
      <c r="D482" s="2" t="s">
        <v>47</v>
      </c>
      <c r="E482" s="2" t="s">
        <v>25</v>
      </c>
      <c r="F482" s="1" t="s">
        <v>301</v>
      </c>
      <c r="G482" s="3"/>
      <c r="H482" s="3"/>
      <c r="I482" s="15">
        <f t="shared" si="488"/>
        <v>2000</v>
      </c>
      <c r="J482" s="12">
        <f t="shared" si="488"/>
        <v>0</v>
      </c>
      <c r="K482" s="62">
        <f t="shared" si="488"/>
        <v>2000</v>
      </c>
      <c r="L482" s="59">
        <f t="shared" si="488"/>
        <v>0</v>
      </c>
      <c r="M482" s="59">
        <f t="shared" si="488"/>
        <v>930</v>
      </c>
      <c r="N482" s="59">
        <f t="shared" si="488"/>
        <v>0</v>
      </c>
      <c r="O482" s="56">
        <f t="shared" si="488"/>
        <v>2930</v>
      </c>
      <c r="P482" s="56"/>
      <c r="Q482" s="56"/>
      <c r="R482" s="56"/>
      <c r="S482" s="10">
        <f t="shared" si="488"/>
        <v>2930</v>
      </c>
    </row>
    <row r="483" spans="1:19" ht="16.5" thickBot="1" x14ac:dyDescent="0.25">
      <c r="A483" s="36"/>
      <c r="B483" s="46" t="s">
        <v>23</v>
      </c>
      <c r="C483" s="47">
        <v>908</v>
      </c>
      <c r="D483" s="5" t="s">
        <v>47</v>
      </c>
      <c r="E483" s="5" t="s">
        <v>25</v>
      </c>
      <c r="F483" s="4" t="s">
        <v>301</v>
      </c>
      <c r="G483" s="6">
        <v>800</v>
      </c>
      <c r="H483" s="6"/>
      <c r="I483" s="17">
        <v>2000</v>
      </c>
      <c r="J483" s="18"/>
      <c r="K483" s="66">
        <f>I483+J483</f>
        <v>2000</v>
      </c>
      <c r="L483" s="59"/>
      <c r="M483" s="59">
        <v>930</v>
      </c>
      <c r="N483" s="59"/>
      <c r="O483" s="56">
        <f>K483+L483+M483+N483</f>
        <v>2930</v>
      </c>
      <c r="P483" s="56"/>
      <c r="Q483" s="56"/>
      <c r="R483" s="56"/>
      <c r="S483" s="10">
        <f t="shared" ref="S483" si="489">O483+P483+Q483+R483</f>
        <v>2930</v>
      </c>
    </row>
    <row r="484" spans="1:19" ht="16.5" thickBot="1" x14ac:dyDescent="0.25">
      <c r="A484" s="39"/>
      <c r="B484" s="48" t="s">
        <v>61</v>
      </c>
      <c r="C484" s="49" t="s">
        <v>0</v>
      </c>
      <c r="D484" s="50" t="s">
        <v>0</v>
      </c>
      <c r="E484" s="50" t="s">
        <v>0</v>
      </c>
      <c r="F484" s="50" t="s">
        <v>0</v>
      </c>
      <c r="G484" s="51" t="s">
        <v>0</v>
      </c>
      <c r="H484" s="51"/>
      <c r="I484" s="52" t="e">
        <f t="shared" ref="I484:R484" si="490">I8+I19+I126+I153+I291+I305</f>
        <v>#REF!</v>
      </c>
      <c r="J484" s="53" t="e">
        <f t="shared" si="490"/>
        <v>#REF!</v>
      </c>
      <c r="K484" s="60">
        <f t="shared" si="490"/>
        <v>728843.91000000015</v>
      </c>
      <c r="L484" s="59">
        <f t="shared" si="490"/>
        <v>0</v>
      </c>
      <c r="M484" s="59">
        <f t="shared" si="490"/>
        <v>8116.8</v>
      </c>
      <c r="N484" s="59">
        <f t="shared" si="490"/>
        <v>3.5830000000000001E-2</v>
      </c>
      <c r="O484" s="86">
        <f t="shared" si="490"/>
        <v>736960.74583000015</v>
      </c>
      <c r="P484" s="83">
        <f t="shared" si="490"/>
        <v>0</v>
      </c>
      <c r="Q484" s="83">
        <f t="shared" si="490"/>
        <v>0</v>
      </c>
      <c r="R484" s="83">
        <f t="shared" si="490"/>
        <v>5305.4796100000003</v>
      </c>
      <c r="S484" s="10">
        <f>S8+S19+S126+S153+S291+S305</f>
        <v>742266.22544000018</v>
      </c>
    </row>
    <row r="487" spans="1:19" ht="31.5" x14ac:dyDescent="0.2">
      <c r="B487" s="14" t="s">
        <v>307</v>
      </c>
      <c r="C487" s="106" t="s">
        <v>384</v>
      </c>
      <c r="D487" s="106"/>
      <c r="E487" s="106"/>
      <c r="F487" s="106"/>
      <c r="G487" s="106"/>
      <c r="H487" s="23"/>
    </row>
  </sheetData>
  <autoFilter ref="A7:M484"/>
  <mergeCells count="6">
    <mergeCell ref="C487:G487"/>
    <mergeCell ref="A6:H6"/>
    <mergeCell ref="B5:H5"/>
    <mergeCell ref="A4:S4"/>
    <mergeCell ref="F1:S1"/>
    <mergeCell ref="F2:S2"/>
  </mergeCells>
  <pageMargins left="0.23622047244094491" right="0.15748031496062992" top="0.15748031496062992" bottom="0.15748031496062992" header="0.31496062992125984" footer="0.55118110236220474"/>
  <pageSetup paperSize="9" scale="51" fitToHeight="10" orientation="portrait" useFirstPageNumber="1" r:id="rId1"/>
  <headerFooter>
    <oddHeader xml:space="preserve">&amp;CСтраница &amp;P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2020-06-25T06:23:26Z</dcterms:modified>
</cp:coreProperties>
</file>