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port\Desktop\Сессии СНД 2021 год\52-я сессия СНД\"/>
    </mc:Choice>
  </mc:AlternateContent>
  <bookViews>
    <workbookView xWindow="480" yWindow="345" windowWidth="22995" windowHeight="9735"/>
  </bookViews>
  <sheets>
    <sheet name="Лист1" sheetId="2" r:id="rId1"/>
    <sheet name="Лист3" sheetId="3" r:id="rId2"/>
  </sheets>
  <definedNames>
    <definedName name="_xlnm.Print_Area" localSheetId="0">Лист1!$A$1:$H$50</definedName>
  </definedNames>
  <calcPr calcId="162913"/>
</workbook>
</file>

<file path=xl/calcChain.xml><?xml version="1.0" encoding="utf-8"?>
<calcChain xmlns="http://schemas.openxmlformats.org/spreadsheetml/2006/main">
  <c r="F29" i="2" l="1"/>
  <c r="E29" i="2"/>
  <c r="G33" i="2"/>
  <c r="H33" i="2"/>
  <c r="E44" i="2" l="1"/>
  <c r="F27" i="2"/>
  <c r="E27" i="2"/>
  <c r="F44" i="2" l="1"/>
  <c r="F41" i="2" l="1"/>
  <c r="E41" i="2"/>
  <c r="H42" i="2"/>
  <c r="G42" i="2"/>
  <c r="G44" i="2" l="1"/>
  <c r="H44" i="2"/>
  <c r="H45" i="2"/>
  <c r="G45" i="2"/>
  <c r="H40" i="2"/>
  <c r="H41" i="2"/>
  <c r="H43" i="2"/>
  <c r="G40" i="2"/>
  <c r="G41" i="2"/>
  <c r="G43" i="2"/>
  <c r="H17" i="2"/>
  <c r="H15" i="2"/>
  <c r="H16" i="2"/>
  <c r="H18" i="2"/>
  <c r="F14" i="2"/>
  <c r="E14" i="2"/>
  <c r="H14" i="2" l="1"/>
  <c r="G14" i="2"/>
  <c r="G17" i="2" l="1"/>
  <c r="H27" i="2" l="1"/>
  <c r="G38" i="2"/>
  <c r="G37" i="2"/>
  <c r="G36" i="2"/>
  <c r="G35" i="2"/>
  <c r="G32" i="2"/>
  <c r="G31" i="2"/>
  <c r="G30" i="2"/>
  <c r="G28" i="2"/>
  <c r="G26" i="2"/>
  <c r="G24" i="2"/>
  <c r="G22" i="2"/>
  <c r="G20" i="2"/>
  <c r="G18" i="2"/>
  <c r="G16" i="2"/>
  <c r="G15" i="2"/>
  <c r="G13" i="2"/>
  <c r="G11" i="2"/>
  <c r="G9" i="2"/>
  <c r="G7" i="2"/>
  <c r="H38" i="2"/>
  <c r="H36" i="2"/>
  <c r="H35" i="2"/>
  <c r="H32" i="2"/>
  <c r="H31" i="2"/>
  <c r="H30" i="2"/>
  <c r="H28" i="2"/>
  <c r="H26" i="2"/>
  <c r="H24" i="2"/>
  <c r="H22" i="2"/>
  <c r="H20" i="2"/>
  <c r="H13" i="2"/>
  <c r="H11" i="2"/>
  <c r="H9" i="2"/>
  <c r="H7" i="2"/>
  <c r="F39" i="2"/>
  <c r="F34" i="2"/>
  <c r="F25" i="2"/>
  <c r="F23" i="2"/>
  <c r="F21" i="2"/>
  <c r="F19" i="2"/>
  <c r="F12" i="2"/>
  <c r="F10" i="2"/>
  <c r="F8" i="2"/>
  <c r="F6" i="2"/>
  <c r="F46" i="2" l="1"/>
  <c r="G27" i="2"/>
  <c r="E39" i="2"/>
  <c r="H39" i="2" s="1"/>
  <c r="E23" i="2"/>
  <c r="E21" i="2"/>
  <c r="G21" i="2" s="1"/>
  <c r="E19" i="2"/>
  <c r="H19" i="2" s="1"/>
  <c r="E12" i="2"/>
  <c r="G12" i="2" s="1"/>
  <c r="E10" i="2"/>
  <c r="H10" i="2" s="1"/>
  <c r="E8" i="2"/>
  <c r="E6" i="2"/>
  <c r="G6" i="2" s="1"/>
  <c r="G23" i="2" l="1"/>
  <c r="G39" i="2"/>
  <c r="H8" i="2"/>
  <c r="G19" i="2"/>
  <c r="H23" i="2"/>
  <c r="H21" i="2"/>
  <c r="G8" i="2"/>
  <c r="H6" i="2"/>
  <c r="H12" i="2"/>
  <c r="G10" i="2"/>
  <c r="E34" i="2"/>
  <c r="E25" i="2"/>
  <c r="E46" i="2" l="1"/>
  <c r="H46" i="2" s="1"/>
  <c r="H25" i="2"/>
  <c r="G25" i="2"/>
  <c r="G29" i="2"/>
  <c r="H29" i="2"/>
  <c r="H34" i="2"/>
  <c r="G34" i="2"/>
  <c r="G46" i="2" l="1"/>
</calcChain>
</file>

<file path=xl/sharedStrings.xml><?xml version="1.0" encoding="utf-8"?>
<sst xmlns="http://schemas.openxmlformats.org/spreadsheetml/2006/main" count="73" uniqueCount="56">
  <si>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</si>
  <si>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</si>
  <si>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</si>
  <si>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</si>
  <si>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</si>
  <si>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</si>
  <si>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№    п/п</t>
  </si>
  <si>
    <t>1.</t>
  </si>
  <si>
    <t>2.</t>
  </si>
  <si>
    <t>3.</t>
  </si>
  <si>
    <t>Управление культуры администрации МО "Гиагинский район"</t>
  </si>
  <si>
    <t>Администрация МО "Гиагинский район"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</si>
  <si>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</si>
  <si>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</si>
  <si>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</si>
  <si>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Муниципальная программа МО "Гиагинский район" "Развитие экономики" на 2014-2018 годы</t>
  </si>
  <si>
    <t>Всего</t>
  </si>
  <si>
    <t>целевая статья</t>
  </si>
  <si>
    <t>Отклонение (+,-)</t>
  </si>
  <si>
    <t>Процент исполнения к уточненному плану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</si>
  <si>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</si>
  <si>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</si>
  <si>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</si>
  <si>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</si>
  <si>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</si>
  <si>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</si>
  <si>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</si>
  <si>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</si>
  <si>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</si>
  <si>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</si>
  <si>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6400000000</t>
  </si>
  <si>
    <t>6500000000</t>
  </si>
  <si>
    <t>6600000000</t>
  </si>
  <si>
    <t>15.</t>
  </si>
  <si>
    <t>6С00000000</t>
  </si>
  <si>
    <t>6У00000000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</si>
  <si>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</si>
  <si>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"Управление муниципальными финансами" 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</si>
  <si>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</si>
  <si>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"Развитие молодежной политики" </t>
  </si>
  <si>
    <t xml:space="preserve">Муниципальная программа МО "Гиагинский район" "Доступная среда" </t>
  </si>
  <si>
    <t>Приложение 6 к отчету</t>
  </si>
  <si>
    <t>Е.Деркачева</t>
  </si>
  <si>
    <t>Управляющий делами Совета народных депутатов МО "Гиагинский район"</t>
  </si>
  <si>
    <t xml:space="preserve">Муниципальная программа МО "Гиагинский район" Развитие культуры и искусства" </t>
  </si>
  <si>
    <t xml:space="preserve">Муниципальная программа МО "Гиагинсикй район" "Социальная помощь ветеранам Великой Отечественной войны 1941 -1945 годов" </t>
  </si>
  <si>
    <t xml:space="preserve">Муниципальная программа  "Улучшение демографической ситуации на территории муниципального образования" "Гиагинский район" </t>
  </si>
  <si>
    <t xml:space="preserve">Муниципальная программа МО "Гиагинский район"  "Обеспечение доступным и комфортным жильем и коммунальными услугами" </t>
  </si>
  <si>
    <t xml:space="preserve">Муниципальная программа МО "Гиагинский район" "Развитие информатизации" </t>
  </si>
  <si>
    <t>Муниципальная программа МО "Гиагинский район" "Обеспечение безопасности дорожного движения"</t>
  </si>
  <si>
    <t>Муниципальная программа МО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 людей на водных объектах"</t>
  </si>
  <si>
    <t>Муниципальная программа МО "Гиагинский район" "Развитие физической культуры и спорта"</t>
  </si>
  <si>
    <t xml:space="preserve">Муниципальная программа МО "Гиагинский район" "Развитие сельского хозяйства и комплексного развития сельских территорий" </t>
  </si>
  <si>
    <t xml:space="preserve">Исполнение муниципальных программ  муниципального образования «Гиагинский район» с распределением бюджетных ассигнований за   2020 год </t>
  </si>
  <si>
    <t>Уточненный план на 01.01.2021 г.</t>
  </si>
  <si>
    <t>Фактическое исполнение на 01.01.2021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</si>
</sst>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right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164" fontId="8" fillId="0" borderId="4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39" zoomScaleNormal="100" workbookViewId="0">
      <selection activeCell="F8" sqref="F8"/>
    </sheetView>
  </sheetViews>
  <sheetFormatPr defaultRowHeight="15" x14ac:dyDescent="0.25"/>
  <cols>
    <col min="1" max="1" width="5.42578125" style="12" customWidth="1"/>
    <col min="2" max="2" width="56.85546875" style="12" customWidth="1"/>
    <col min="3" max="3" width="7" style="12" customWidth="1"/>
    <col min="4" max="4" width="13.42578125" style="12" customWidth="1"/>
    <col min="5" max="5" width="15.42578125" style="12" customWidth="1"/>
    <col min="6" max="6" width="15.5703125" style="12" customWidth="1"/>
    <col min="7" max="7" width="14.7109375" style="12" customWidth="1"/>
    <col min="8" max="8" width="13.42578125" style="12" customWidth="1"/>
    <col min="9" max="9" width="6.5703125" style="12" customWidth="1"/>
    <col min="10" max="16384" width="9.140625" style="12"/>
  </cols>
  <sheetData>
    <row r="1" spans="1:9" ht="62.25" customHeight="1" x14ac:dyDescent="0.25">
      <c r="A1" s="10"/>
      <c r="B1" s="10"/>
      <c r="C1" s="52"/>
      <c r="D1" s="52"/>
      <c r="E1" s="52"/>
      <c r="F1" s="11"/>
      <c r="G1" s="45" t="s">
        <v>41</v>
      </c>
      <c r="H1" s="45"/>
      <c r="I1" s="45"/>
    </row>
    <row r="2" spans="1:9" ht="54.75" customHeight="1" x14ac:dyDescent="0.25">
      <c r="A2" s="44" t="s">
        <v>53</v>
      </c>
      <c r="B2" s="44"/>
      <c r="C2" s="44"/>
      <c r="D2" s="44"/>
      <c r="E2" s="44"/>
      <c r="F2" s="44"/>
      <c r="G2" s="44"/>
      <c r="H2" s="44"/>
    </row>
    <row r="3" spans="1:9" ht="21" customHeight="1" x14ac:dyDescent="0.25">
      <c r="A3" s="55"/>
      <c r="B3" s="55"/>
      <c r="C3" s="55"/>
      <c r="D3" s="55"/>
      <c r="E3" s="55"/>
      <c r="F3" s="13"/>
      <c r="G3" s="13"/>
      <c r="H3" s="13" t="s">
        <v>0</v>
      </c>
    </row>
    <row r="4" spans="1:9" ht="15.75" customHeight="1" x14ac:dyDescent="0.25">
      <c r="A4" s="50" t="s">
        <v>6</v>
      </c>
      <c r="B4" s="50" t="s">
        <v>1</v>
      </c>
      <c r="C4" s="50" t="s">
        <v>14</v>
      </c>
      <c r="D4" s="50" t="s">
        <v>17</v>
      </c>
      <c r="E4" s="48" t="s">
        <v>54</v>
      </c>
      <c r="F4" s="48" t="s">
        <v>55</v>
      </c>
      <c r="G4" s="48" t="s">
        <v>18</v>
      </c>
      <c r="H4" s="48" t="s">
        <v>19</v>
      </c>
    </row>
    <row r="5" spans="1:9" ht="69.75" customHeight="1" x14ac:dyDescent="0.25">
      <c r="A5" s="51"/>
      <c r="B5" s="51"/>
      <c r="C5" s="51"/>
      <c r="D5" s="51"/>
      <c r="E5" s="49"/>
      <c r="F5" s="49"/>
      <c r="G5" s="49"/>
      <c r="H5" s="49"/>
    </row>
    <row r="6" spans="1:9" ht="45" customHeight="1" x14ac:dyDescent="0.25">
      <c r="A6" s="14" t="s">
        <v>7</v>
      </c>
      <c r="B6" s="46" t="s">
        <v>36</v>
      </c>
      <c r="C6" s="47"/>
      <c r="D6" s="15" t="s">
        <v>20</v>
      </c>
      <c r="E6" s="16">
        <f>E7</f>
        <v>449047.24209999997</v>
      </c>
      <c r="F6" s="16">
        <f>F7</f>
        <v>444004.2058</v>
      </c>
      <c r="G6" s="17">
        <f>SUM(F6-E6)</f>
        <v>-5043.0362999999779</v>
      </c>
      <c r="H6" s="17">
        <f>SUM(F6/E6*100)</f>
        <v>98.876947495231036</v>
      </c>
    </row>
    <row r="7" spans="1:9" ht="35.25" customHeight="1" x14ac:dyDescent="0.25">
      <c r="A7" s="18"/>
      <c r="B7" s="4" t="s">
        <v>2</v>
      </c>
      <c r="C7" s="19">
        <v>905</v>
      </c>
      <c r="D7" s="20"/>
      <c r="E7" s="7">
        <v>449047.24209999997</v>
      </c>
      <c r="F7" s="8">
        <v>444004.2058</v>
      </c>
      <c r="G7" s="9">
        <f t="shared" ref="G7:G38" si="0">SUM(F7-E7)</f>
        <v>-5043.0362999999779</v>
      </c>
      <c r="H7" s="9">
        <f>SUM(F7/E7*100)</f>
        <v>98.876947495231036</v>
      </c>
    </row>
    <row r="8" spans="1:9" ht="42.75" customHeight="1" x14ac:dyDescent="0.25">
      <c r="A8" s="14" t="s">
        <v>8</v>
      </c>
      <c r="B8" s="46" t="s">
        <v>44</v>
      </c>
      <c r="C8" s="47"/>
      <c r="D8" s="15" t="s">
        <v>29</v>
      </c>
      <c r="E8" s="21">
        <f>E9</f>
        <v>126715.6</v>
      </c>
      <c r="F8" s="21">
        <f>F9</f>
        <v>126070.8602</v>
      </c>
      <c r="G8" s="17">
        <f t="shared" si="0"/>
        <v>-644.73980000001029</v>
      </c>
      <c r="H8" s="17">
        <f t="shared" ref="H8:H15" si="1">SUM(F8/E8*100)</f>
        <v>99.491191455511384</v>
      </c>
    </row>
    <row r="9" spans="1:9" ht="30.75" customHeight="1" x14ac:dyDescent="0.25">
      <c r="A9" s="18"/>
      <c r="B9" s="22" t="s">
        <v>3</v>
      </c>
      <c r="C9" s="19">
        <v>902</v>
      </c>
      <c r="D9" s="20"/>
      <c r="E9" s="7">
        <v>126715.6</v>
      </c>
      <c r="F9" s="8">
        <v>126070.8602</v>
      </c>
      <c r="G9" s="9">
        <f t="shared" si="0"/>
        <v>-644.73980000001029</v>
      </c>
      <c r="H9" s="9">
        <f t="shared" si="1"/>
        <v>99.491191455511384</v>
      </c>
    </row>
    <row r="10" spans="1:9" ht="0.75" hidden="1" customHeight="1" x14ac:dyDescent="0.25">
      <c r="A10" s="14" t="s">
        <v>9</v>
      </c>
      <c r="B10" s="46" t="s">
        <v>15</v>
      </c>
      <c r="C10" s="47"/>
      <c r="D10" s="15" t="s">
        <v>30</v>
      </c>
      <c r="E10" s="21">
        <f>E11</f>
        <v>0</v>
      </c>
      <c r="F10" s="21">
        <f>F11</f>
        <v>0</v>
      </c>
      <c r="G10" s="17">
        <f t="shared" si="0"/>
        <v>0</v>
      </c>
      <c r="H10" s="17" t="e">
        <f t="shared" si="1"/>
        <v>#DIV/0!</v>
      </c>
    </row>
    <row r="11" spans="1:9" ht="15.75" hidden="1" x14ac:dyDescent="0.25">
      <c r="A11" s="18"/>
      <c r="B11" s="23" t="s">
        <v>4</v>
      </c>
      <c r="C11" s="19">
        <v>908</v>
      </c>
      <c r="D11" s="20"/>
      <c r="E11" s="7">
        <v>0</v>
      </c>
      <c r="F11" s="8">
        <v>0</v>
      </c>
      <c r="G11" s="9">
        <f t="shared" si="0"/>
        <v>0</v>
      </c>
      <c r="H11" s="9" t="e">
        <f t="shared" si="1"/>
        <v>#DIV/0!</v>
      </c>
    </row>
    <row r="12" spans="1:9" ht="61.5" customHeight="1" x14ac:dyDescent="0.25">
      <c r="A12" s="24">
        <v>3</v>
      </c>
      <c r="B12" s="46" t="s">
        <v>37</v>
      </c>
      <c r="C12" s="47"/>
      <c r="D12" s="15" t="s">
        <v>31</v>
      </c>
      <c r="E12" s="21">
        <f>E13</f>
        <v>17264</v>
      </c>
      <c r="F12" s="21">
        <f>F13</f>
        <v>17249.981919999998</v>
      </c>
      <c r="G12" s="17">
        <f t="shared" si="0"/>
        <v>-14.018080000001646</v>
      </c>
      <c r="H12" s="17">
        <f t="shared" si="1"/>
        <v>99.918801668211302</v>
      </c>
    </row>
    <row r="13" spans="1:9" ht="31.5" x14ac:dyDescent="0.25">
      <c r="A13" s="18"/>
      <c r="B13" s="23" t="s">
        <v>5</v>
      </c>
      <c r="C13" s="19">
        <v>903</v>
      </c>
      <c r="D13" s="20"/>
      <c r="E13" s="7">
        <v>17264</v>
      </c>
      <c r="F13" s="8">
        <v>17249.981919999998</v>
      </c>
      <c r="G13" s="9">
        <f t="shared" si="0"/>
        <v>-14.018080000001646</v>
      </c>
      <c r="H13" s="9">
        <f t="shared" si="1"/>
        <v>99.918801668211302</v>
      </c>
    </row>
    <row r="14" spans="1:9" ht="60.75" customHeight="1" x14ac:dyDescent="0.25">
      <c r="A14" s="14">
        <v>4</v>
      </c>
      <c r="B14" s="53" t="s">
        <v>38</v>
      </c>
      <c r="C14" s="54"/>
      <c r="D14" s="15" t="s">
        <v>32</v>
      </c>
      <c r="E14" s="25">
        <f>E15+E16+E18+E17</f>
        <v>902.6</v>
      </c>
      <c r="F14" s="25">
        <f>F15+F16+F18+F17</f>
        <v>901.71687999999995</v>
      </c>
      <c r="G14" s="17">
        <f>SUM(F14-E14)</f>
        <v>-0.88312000000007629</v>
      </c>
      <c r="H14" s="17">
        <f>SUM(F14/E14*100)</f>
        <v>99.902158209616658</v>
      </c>
    </row>
    <row r="15" spans="1:9" ht="15.75" x14ac:dyDescent="0.25">
      <c r="A15" s="18"/>
      <c r="B15" s="4" t="s">
        <v>4</v>
      </c>
      <c r="C15" s="19">
        <v>908</v>
      </c>
      <c r="D15" s="20"/>
      <c r="E15" s="7">
        <v>187.1</v>
      </c>
      <c r="F15" s="8">
        <v>187.1</v>
      </c>
      <c r="G15" s="9">
        <f t="shared" si="0"/>
        <v>0</v>
      </c>
      <c r="H15" s="9">
        <f t="shared" si="1"/>
        <v>100</v>
      </c>
    </row>
    <row r="16" spans="1:9" ht="38.25" customHeight="1" x14ac:dyDescent="0.25">
      <c r="A16" s="18"/>
      <c r="B16" s="4" t="s">
        <v>3</v>
      </c>
      <c r="C16" s="19">
        <v>902</v>
      </c>
      <c r="D16" s="20"/>
      <c r="E16" s="7">
        <v>415.9</v>
      </c>
      <c r="F16" s="8">
        <v>415.89988</v>
      </c>
      <c r="G16" s="9">
        <f t="shared" si="0"/>
        <v>-1.1999999998124622E-4</v>
      </c>
      <c r="H16" s="9">
        <f t="shared" ref="H16:H39" si="2">SUM(F16/E16*100)</f>
        <v>99.999971146910312</v>
      </c>
    </row>
    <row r="17" spans="1:8" ht="26.25" hidden="1" customHeight="1" x14ac:dyDescent="0.25">
      <c r="A17" s="18"/>
      <c r="B17" s="23" t="s">
        <v>5</v>
      </c>
      <c r="C17" s="19">
        <v>903</v>
      </c>
      <c r="D17" s="20"/>
      <c r="E17" s="7">
        <v>0</v>
      </c>
      <c r="F17" s="8">
        <v>0</v>
      </c>
      <c r="G17" s="9">
        <f t="shared" ref="G17" si="3">SUM(F17-E17)</f>
        <v>0</v>
      </c>
      <c r="H17" s="9" t="e">
        <f t="shared" si="2"/>
        <v>#DIV/0!</v>
      </c>
    </row>
    <row r="18" spans="1:8" ht="31.5" x14ac:dyDescent="0.25">
      <c r="A18" s="18"/>
      <c r="B18" s="4" t="s">
        <v>2</v>
      </c>
      <c r="C18" s="19">
        <v>905</v>
      </c>
      <c r="D18" s="20"/>
      <c r="E18" s="7">
        <v>299.60000000000002</v>
      </c>
      <c r="F18" s="8">
        <v>298.71699999999998</v>
      </c>
      <c r="G18" s="9">
        <f t="shared" si="0"/>
        <v>-0.8830000000000382</v>
      </c>
      <c r="H18" s="9">
        <f t="shared" si="2"/>
        <v>99.705273698264335</v>
      </c>
    </row>
    <row r="19" spans="1:8" ht="41.25" customHeight="1" x14ac:dyDescent="0.25">
      <c r="A19" s="24">
        <v>5</v>
      </c>
      <c r="B19" s="46" t="s">
        <v>39</v>
      </c>
      <c r="C19" s="47"/>
      <c r="D19" s="15" t="s">
        <v>21</v>
      </c>
      <c r="E19" s="21">
        <f>E20</f>
        <v>89.5</v>
      </c>
      <c r="F19" s="21">
        <f>F20</f>
        <v>83.677999999999997</v>
      </c>
      <c r="G19" s="17">
        <f t="shared" si="0"/>
        <v>-5.8220000000000027</v>
      </c>
      <c r="H19" s="17">
        <f t="shared" si="2"/>
        <v>93.4949720670391</v>
      </c>
    </row>
    <row r="20" spans="1:8" ht="15.75" x14ac:dyDescent="0.25">
      <c r="A20" s="26"/>
      <c r="B20" s="4" t="s">
        <v>4</v>
      </c>
      <c r="C20" s="19">
        <v>908</v>
      </c>
      <c r="D20" s="20"/>
      <c r="E20" s="7">
        <v>89.5</v>
      </c>
      <c r="F20" s="8">
        <v>83.677999999999997</v>
      </c>
      <c r="G20" s="9">
        <f t="shared" si="0"/>
        <v>-5.8220000000000027</v>
      </c>
      <c r="H20" s="9">
        <f t="shared" si="2"/>
        <v>93.4949720670391</v>
      </c>
    </row>
    <row r="21" spans="1:8" ht="63" customHeight="1" x14ac:dyDescent="0.25">
      <c r="A21" s="24">
        <v>6</v>
      </c>
      <c r="B21" s="46" t="s">
        <v>51</v>
      </c>
      <c r="C21" s="47"/>
      <c r="D21" s="15" t="s">
        <v>22</v>
      </c>
      <c r="E21" s="21">
        <f>E22</f>
        <v>58025.09</v>
      </c>
      <c r="F21" s="21">
        <f>F22</f>
        <v>57950.69</v>
      </c>
      <c r="G21" s="17">
        <f t="shared" si="0"/>
        <v>-74.399999999994179</v>
      </c>
      <c r="H21" s="17">
        <f t="shared" si="2"/>
        <v>99.871779604305672</v>
      </c>
    </row>
    <row r="22" spans="1:8" ht="15.75" x14ac:dyDescent="0.25">
      <c r="A22" s="18"/>
      <c r="B22" s="4" t="s">
        <v>4</v>
      </c>
      <c r="C22" s="19">
        <v>908</v>
      </c>
      <c r="D22" s="20"/>
      <c r="E22" s="7">
        <v>58025.09</v>
      </c>
      <c r="F22" s="27">
        <v>57950.69</v>
      </c>
      <c r="G22" s="9">
        <f t="shared" si="0"/>
        <v>-74.399999999994179</v>
      </c>
      <c r="H22" s="9">
        <f t="shared" si="2"/>
        <v>99.871779604305672</v>
      </c>
    </row>
    <row r="23" spans="1:8" ht="81.75" customHeight="1" x14ac:dyDescent="0.25">
      <c r="A23" s="24">
        <v>7</v>
      </c>
      <c r="B23" s="46" t="s">
        <v>52</v>
      </c>
      <c r="C23" s="47"/>
      <c r="D23" s="28" t="s">
        <v>23</v>
      </c>
      <c r="E23" s="21">
        <f>E24</f>
        <v>33553.83</v>
      </c>
      <c r="F23" s="21">
        <f>F24</f>
        <v>33552.894999999997</v>
      </c>
      <c r="G23" s="17">
        <f t="shared" si="0"/>
        <v>-0.93500000000494765</v>
      </c>
      <c r="H23" s="17">
        <f t="shared" si="2"/>
        <v>99.997213432862935</v>
      </c>
    </row>
    <row r="24" spans="1:8" ht="15.75" x14ac:dyDescent="0.25">
      <c r="A24" s="26"/>
      <c r="B24" s="4" t="s">
        <v>4</v>
      </c>
      <c r="C24" s="5">
        <v>908</v>
      </c>
      <c r="D24" s="6"/>
      <c r="E24" s="7">
        <v>33553.83</v>
      </c>
      <c r="F24" s="8">
        <v>33552.894999999997</v>
      </c>
      <c r="G24" s="9">
        <f t="shared" si="0"/>
        <v>-0.93500000000494765</v>
      </c>
      <c r="H24" s="9">
        <f t="shared" si="2"/>
        <v>99.997213432862935</v>
      </c>
    </row>
    <row r="25" spans="1:8" ht="126" customHeight="1" x14ac:dyDescent="0.25">
      <c r="A25" s="24">
        <v>8</v>
      </c>
      <c r="B25" s="46" t="s">
        <v>50</v>
      </c>
      <c r="C25" s="47"/>
      <c r="D25" s="28" t="s">
        <v>24</v>
      </c>
      <c r="E25" s="21">
        <f t="shared" ref="E25:F25" si="4">E26</f>
        <v>2523.4760000000001</v>
      </c>
      <c r="F25" s="21">
        <f t="shared" si="4"/>
        <v>2509.2214800000002</v>
      </c>
      <c r="G25" s="17">
        <f t="shared" si="0"/>
        <v>-14.254519999999957</v>
      </c>
      <c r="H25" s="17">
        <f t="shared" si="2"/>
        <v>99.435123615203793</v>
      </c>
    </row>
    <row r="26" spans="1:8" ht="15.75" x14ac:dyDescent="0.25">
      <c r="A26" s="24"/>
      <c r="B26" s="29" t="s">
        <v>4</v>
      </c>
      <c r="C26" s="30">
        <v>908</v>
      </c>
      <c r="D26" s="6"/>
      <c r="E26" s="7">
        <v>2523.4760000000001</v>
      </c>
      <c r="F26" s="8">
        <v>2509.2214800000002</v>
      </c>
      <c r="G26" s="9">
        <f t="shared" si="0"/>
        <v>-14.254519999999957</v>
      </c>
      <c r="H26" s="9">
        <f t="shared" si="2"/>
        <v>99.435123615203793</v>
      </c>
    </row>
    <row r="27" spans="1:8" ht="69" customHeight="1" x14ac:dyDescent="0.25">
      <c r="A27" s="24">
        <v>9</v>
      </c>
      <c r="B27" s="46" t="s">
        <v>49</v>
      </c>
      <c r="C27" s="47"/>
      <c r="D27" s="28" t="s">
        <v>25</v>
      </c>
      <c r="E27" s="21">
        <f>E28</f>
        <v>100</v>
      </c>
      <c r="F27" s="21">
        <f>F28</f>
        <v>99.988579999999999</v>
      </c>
      <c r="G27" s="17">
        <f t="shared" si="0"/>
        <v>-1.1420000000001096E-2</v>
      </c>
      <c r="H27" s="17">
        <f t="shared" si="2"/>
        <v>99.988579999999999</v>
      </c>
    </row>
    <row r="28" spans="1:8" ht="31.5" x14ac:dyDescent="0.25">
      <c r="A28" s="26"/>
      <c r="B28" s="4" t="s">
        <v>2</v>
      </c>
      <c r="C28" s="5">
        <v>905</v>
      </c>
      <c r="D28" s="6"/>
      <c r="E28" s="7">
        <v>100</v>
      </c>
      <c r="F28" s="8">
        <v>99.988579999999999</v>
      </c>
      <c r="G28" s="9">
        <f t="shared" si="0"/>
        <v>-1.1420000000001096E-2</v>
      </c>
      <c r="H28" s="9">
        <f t="shared" si="2"/>
        <v>99.988579999999999</v>
      </c>
    </row>
    <row r="29" spans="1:8" ht="43.5" customHeight="1" x14ac:dyDescent="0.25">
      <c r="A29" s="14">
        <v>10</v>
      </c>
      <c r="B29" s="46" t="s">
        <v>40</v>
      </c>
      <c r="C29" s="47"/>
      <c r="D29" s="28" t="s">
        <v>26</v>
      </c>
      <c r="E29" s="21">
        <f>E30+E31+E32+E33</f>
        <v>18.100000000000001</v>
      </c>
      <c r="F29" s="21">
        <f>F30+F31+F32+F33</f>
        <v>18.100000000000001</v>
      </c>
      <c r="G29" s="17">
        <f t="shared" si="0"/>
        <v>0</v>
      </c>
      <c r="H29" s="17">
        <f t="shared" si="2"/>
        <v>100</v>
      </c>
    </row>
    <row r="30" spans="1:8" ht="28.5" customHeight="1" x14ac:dyDescent="0.25">
      <c r="A30" s="26"/>
      <c r="B30" s="4" t="s">
        <v>10</v>
      </c>
      <c r="C30" s="5">
        <v>902</v>
      </c>
      <c r="D30" s="6"/>
      <c r="E30" s="7">
        <v>10</v>
      </c>
      <c r="F30" s="8">
        <v>10</v>
      </c>
      <c r="G30" s="9">
        <f t="shared" si="0"/>
        <v>0</v>
      </c>
      <c r="H30" s="9">
        <f t="shared" si="2"/>
        <v>100</v>
      </c>
    </row>
    <row r="31" spans="1:8" ht="30.75" hidden="1" customHeight="1" x14ac:dyDescent="0.25">
      <c r="A31" s="26"/>
      <c r="B31" s="4" t="s">
        <v>2</v>
      </c>
      <c r="C31" s="5">
        <v>905</v>
      </c>
      <c r="D31" s="6"/>
      <c r="E31" s="7">
        <v>0</v>
      </c>
      <c r="F31" s="8">
        <v>0</v>
      </c>
      <c r="G31" s="9">
        <f t="shared" si="0"/>
        <v>0</v>
      </c>
      <c r="H31" s="9" t="e">
        <f t="shared" si="2"/>
        <v>#DIV/0!</v>
      </c>
    </row>
    <row r="32" spans="1:8" ht="15.75" hidden="1" x14ac:dyDescent="0.25">
      <c r="A32" s="18"/>
      <c r="B32" s="4" t="s">
        <v>11</v>
      </c>
      <c r="C32" s="19">
        <v>908</v>
      </c>
      <c r="D32" s="6"/>
      <c r="E32" s="7">
        <v>0</v>
      </c>
      <c r="F32" s="8">
        <v>0</v>
      </c>
      <c r="G32" s="9">
        <f t="shared" si="0"/>
        <v>0</v>
      </c>
      <c r="H32" s="9" t="e">
        <f t="shared" si="2"/>
        <v>#DIV/0!</v>
      </c>
    </row>
    <row r="33" spans="1:9" ht="31.5" x14ac:dyDescent="0.25">
      <c r="A33" s="18"/>
      <c r="B33" s="4" t="s">
        <v>2</v>
      </c>
      <c r="C33" s="5">
        <v>905</v>
      </c>
      <c r="D33" s="6"/>
      <c r="E33" s="7">
        <v>8.1</v>
      </c>
      <c r="F33" s="7">
        <v>8.1</v>
      </c>
      <c r="G33" s="9">
        <f t="shared" si="0"/>
        <v>0</v>
      </c>
      <c r="H33" s="9">
        <f t="shared" si="2"/>
        <v>100</v>
      </c>
    </row>
    <row r="34" spans="1:9" ht="44.25" customHeight="1" x14ac:dyDescent="0.25">
      <c r="A34" s="24">
        <v>11</v>
      </c>
      <c r="B34" s="46" t="s">
        <v>48</v>
      </c>
      <c r="C34" s="47"/>
      <c r="D34" s="28" t="s">
        <v>27</v>
      </c>
      <c r="E34" s="21">
        <f>E35+E36+E37+E38</f>
        <v>1150</v>
      </c>
      <c r="F34" s="21">
        <f>F35+F36+F37+F38</f>
        <v>1142.7249999999999</v>
      </c>
      <c r="G34" s="17">
        <f t="shared" si="0"/>
        <v>-7.2750000000000909</v>
      </c>
      <c r="H34" s="17">
        <f t="shared" si="2"/>
        <v>99.367391304347819</v>
      </c>
    </row>
    <row r="35" spans="1:9" ht="15.75" x14ac:dyDescent="0.25">
      <c r="A35" s="24"/>
      <c r="B35" s="4" t="s">
        <v>11</v>
      </c>
      <c r="C35" s="19">
        <v>908</v>
      </c>
      <c r="D35" s="6"/>
      <c r="E35" s="7">
        <v>1150</v>
      </c>
      <c r="F35" s="8">
        <v>1142.7249999999999</v>
      </c>
      <c r="G35" s="9">
        <f t="shared" si="0"/>
        <v>-7.2750000000000909</v>
      </c>
      <c r="H35" s="9">
        <f t="shared" si="2"/>
        <v>99.367391304347819</v>
      </c>
    </row>
    <row r="36" spans="1:9" ht="31.5" hidden="1" x14ac:dyDescent="0.25">
      <c r="A36" s="24"/>
      <c r="B36" s="4" t="s">
        <v>12</v>
      </c>
      <c r="C36" s="19">
        <v>902</v>
      </c>
      <c r="D36" s="20"/>
      <c r="E36" s="7"/>
      <c r="F36" s="8"/>
      <c r="G36" s="9">
        <f t="shared" si="0"/>
        <v>0</v>
      </c>
      <c r="H36" s="9" t="e">
        <f t="shared" si="2"/>
        <v>#DIV/0!</v>
      </c>
    </row>
    <row r="37" spans="1:9" ht="31.5" hidden="1" x14ac:dyDescent="0.25">
      <c r="A37" s="24"/>
      <c r="B37" s="4" t="s">
        <v>13</v>
      </c>
      <c r="C37" s="19">
        <v>910</v>
      </c>
      <c r="D37" s="20"/>
      <c r="E37" s="7"/>
      <c r="F37" s="8"/>
      <c r="G37" s="9">
        <f t="shared" si="0"/>
        <v>0</v>
      </c>
      <c r="H37" s="9">
        <v>0</v>
      </c>
    </row>
    <row r="38" spans="1:9" ht="31.5" hidden="1" x14ac:dyDescent="0.25">
      <c r="A38" s="31"/>
      <c r="B38" s="4" t="s">
        <v>2</v>
      </c>
      <c r="C38" s="5">
        <v>905</v>
      </c>
      <c r="D38" s="6"/>
      <c r="E38" s="7"/>
      <c r="F38" s="8"/>
      <c r="G38" s="9">
        <f t="shared" si="0"/>
        <v>0</v>
      </c>
      <c r="H38" s="9" t="e">
        <f t="shared" si="2"/>
        <v>#DIV/0!</v>
      </c>
    </row>
    <row r="39" spans="1:9" ht="52.5" customHeight="1" x14ac:dyDescent="0.25">
      <c r="A39" s="31">
        <v>12</v>
      </c>
      <c r="B39" s="32" t="s">
        <v>47</v>
      </c>
      <c r="C39" s="33"/>
      <c r="D39" s="28" t="s">
        <v>28</v>
      </c>
      <c r="E39" s="34">
        <f>E40</f>
        <v>10948.069100000001</v>
      </c>
      <c r="F39" s="34">
        <f>F40</f>
        <v>10948.069100000001</v>
      </c>
      <c r="G39" s="17">
        <f>SUM(F39-E39)</f>
        <v>0</v>
      </c>
      <c r="H39" s="17">
        <f t="shared" si="2"/>
        <v>100</v>
      </c>
    </row>
    <row r="40" spans="1:9" ht="15.75" x14ac:dyDescent="0.25">
      <c r="A40" s="31"/>
      <c r="B40" s="4" t="s">
        <v>4</v>
      </c>
      <c r="C40" s="5">
        <v>908</v>
      </c>
      <c r="D40" s="6"/>
      <c r="E40" s="35">
        <v>10948.069100000001</v>
      </c>
      <c r="F40" s="36">
        <v>10948.069100000001</v>
      </c>
      <c r="G40" s="17">
        <f t="shared" ref="G40:G44" si="5">SUM(F40-E40)</f>
        <v>0</v>
      </c>
      <c r="H40" s="17">
        <f t="shared" ref="H40:H44" si="6">SUM(F40/E40*100)</f>
        <v>100</v>
      </c>
    </row>
    <row r="41" spans="1:9" ht="65.25" customHeight="1" x14ac:dyDescent="0.25">
      <c r="A41" s="31">
        <v>13</v>
      </c>
      <c r="B41" s="37" t="s">
        <v>46</v>
      </c>
      <c r="C41" s="5"/>
      <c r="D41" s="28" t="s">
        <v>35</v>
      </c>
      <c r="E41" s="38">
        <f>E43+E42</f>
        <v>192.25</v>
      </c>
      <c r="F41" s="38">
        <f>F43+F42</f>
        <v>186.5</v>
      </c>
      <c r="G41" s="17">
        <f t="shared" si="5"/>
        <v>-5.75</v>
      </c>
      <c r="H41" s="17">
        <f t="shared" si="6"/>
        <v>97.009102730819237</v>
      </c>
    </row>
    <row r="42" spans="1:9" ht="30" customHeight="1" x14ac:dyDescent="0.25">
      <c r="A42" s="31"/>
      <c r="B42" s="4" t="s">
        <v>2</v>
      </c>
      <c r="C42" s="5">
        <v>905</v>
      </c>
      <c r="D42" s="6"/>
      <c r="E42" s="7">
        <v>5</v>
      </c>
      <c r="F42" s="8">
        <v>0</v>
      </c>
      <c r="G42" s="9">
        <f t="shared" ref="G42" si="7">SUM(F42-E42)</f>
        <v>-5</v>
      </c>
      <c r="H42" s="9">
        <f t="shared" ref="H42" si="8">SUM(F42/E42*100)</f>
        <v>0</v>
      </c>
    </row>
    <row r="43" spans="1:9" ht="31.5" customHeight="1" x14ac:dyDescent="0.25">
      <c r="A43" s="31"/>
      <c r="B43" s="4" t="s">
        <v>4</v>
      </c>
      <c r="C43" s="5">
        <v>908</v>
      </c>
      <c r="D43" s="6"/>
      <c r="E43" s="35">
        <v>187.25</v>
      </c>
      <c r="F43" s="36">
        <v>186.5</v>
      </c>
      <c r="G43" s="17">
        <f t="shared" si="5"/>
        <v>-0.75</v>
      </c>
      <c r="H43" s="17">
        <f t="shared" si="6"/>
        <v>99.599465954606131</v>
      </c>
    </row>
    <row r="44" spans="1:9" ht="63" customHeight="1" x14ac:dyDescent="0.25">
      <c r="A44" s="31" t="s">
        <v>33</v>
      </c>
      <c r="B44" s="37" t="s">
        <v>45</v>
      </c>
      <c r="C44" s="5"/>
      <c r="D44" s="28" t="s">
        <v>34</v>
      </c>
      <c r="E44" s="38">
        <f>E45</f>
        <v>50</v>
      </c>
      <c r="F44" s="38">
        <f>F45</f>
        <v>50</v>
      </c>
      <c r="G44" s="17">
        <f t="shared" si="5"/>
        <v>0</v>
      </c>
      <c r="H44" s="17">
        <f t="shared" si="6"/>
        <v>100</v>
      </c>
    </row>
    <row r="45" spans="1:9" ht="30" customHeight="1" x14ac:dyDescent="0.25">
      <c r="A45" s="31"/>
      <c r="B45" s="4" t="s">
        <v>4</v>
      </c>
      <c r="C45" s="5">
        <v>908</v>
      </c>
      <c r="D45" s="6"/>
      <c r="E45" s="35">
        <v>50</v>
      </c>
      <c r="F45" s="36">
        <v>50</v>
      </c>
      <c r="G45" s="17">
        <f t="shared" ref="G45" si="9">SUM(F45-E45)</f>
        <v>0</v>
      </c>
      <c r="H45" s="17">
        <f t="shared" ref="H45:H46" si="10">SUM(F45/E45*100)</f>
        <v>100</v>
      </c>
    </row>
    <row r="46" spans="1:9" ht="60.75" customHeight="1" x14ac:dyDescent="0.25">
      <c r="A46" s="24"/>
      <c r="B46" s="37" t="s">
        <v>16</v>
      </c>
      <c r="C46" s="18"/>
      <c r="D46" s="39"/>
      <c r="E46" s="16">
        <f>E6+E8+E12+E14+E19+E21+E23+E25+E27+E29+E34+E39+E41+E44</f>
        <v>700579.75719999988</v>
      </c>
      <c r="F46" s="16">
        <f>F6+F8+F12+F14+F19+F21+F23+F25+F27+F29+F34+F39+F41+F44</f>
        <v>694768.63195999991</v>
      </c>
      <c r="G46" s="16">
        <f>G6+G8+G12+G14+G19+G21+G23+G25+G27+G29+G34+G39+G41+G44</f>
        <v>-5811.1252399999903</v>
      </c>
      <c r="H46" s="17">
        <f t="shared" si="10"/>
        <v>99.170526241976333</v>
      </c>
      <c r="I46" s="43"/>
    </row>
    <row r="47" spans="1:9" ht="15.75" x14ac:dyDescent="0.25">
      <c r="A47" s="40"/>
      <c r="B47" s="41"/>
      <c r="C47" s="42"/>
      <c r="D47" s="42"/>
    </row>
    <row r="48" spans="1:9" ht="15.75" x14ac:dyDescent="0.25">
      <c r="A48" s="42"/>
      <c r="B48" s="3"/>
      <c r="C48" s="1"/>
      <c r="D48" s="1"/>
      <c r="E48" s="2"/>
      <c r="F48" s="2"/>
      <c r="G48" s="2"/>
      <c r="H48" s="2"/>
    </row>
    <row r="49" spans="1:7" ht="29.25" customHeight="1" x14ac:dyDescent="0.25">
      <c r="A49" s="42"/>
      <c r="B49" s="10" t="s">
        <v>43</v>
      </c>
      <c r="C49" s="10"/>
      <c r="D49" s="10"/>
      <c r="E49" s="10"/>
      <c r="F49" s="10"/>
      <c r="G49" s="10" t="s">
        <v>42</v>
      </c>
    </row>
    <row r="50" spans="1:7" ht="48.75" customHeight="1" x14ac:dyDescent="0.25">
      <c r="A50" s="3"/>
    </row>
    <row r="51" spans="1:7" ht="116.25" customHeight="1" x14ac:dyDescent="0.25"/>
  </sheetData>
  <mergeCells count="24">
    <mergeCell ref="B12:C12"/>
    <mergeCell ref="B14:C14"/>
    <mergeCell ref="B19:C19"/>
    <mergeCell ref="A3:E3"/>
    <mergeCell ref="A4:A5"/>
    <mergeCell ref="B4:B5"/>
    <mergeCell ref="C4:C5"/>
    <mergeCell ref="B10:C10"/>
    <mergeCell ref="A2:H2"/>
    <mergeCell ref="G1:I1"/>
    <mergeCell ref="B29:C29"/>
    <mergeCell ref="B34:C34"/>
    <mergeCell ref="F4:F5"/>
    <mergeCell ref="G4:G5"/>
    <mergeCell ref="H4:H5"/>
    <mergeCell ref="E4:E5"/>
    <mergeCell ref="D4:D5"/>
    <mergeCell ref="B23:C23"/>
    <mergeCell ref="B25:C25"/>
    <mergeCell ref="B27:C27"/>
    <mergeCell ref="C1:E1"/>
    <mergeCell ref="B21:C21"/>
    <mergeCell ref="B6:C6"/>
    <mergeCell ref="B8:C8"/>
  </mergeCells>
  <pageMargins left="0" right="0" top="0" bottom="0" header="0.31496062992125984" footer="0.31496062992125984"/>
  <pageSetup paperSize="9" scale="70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support</cp:lastModifiedBy>
  <cp:lastPrinted>2020-07-23T07:58:18Z</cp:lastPrinted>
  <dcterms:created xsi:type="dcterms:W3CDTF">2013-11-12T13:28:52Z</dcterms:created>
  <dcterms:modified xsi:type="dcterms:W3CDTF">2021-05-28T12:09:32Z</dcterms:modified>
</cp:coreProperties>
</file>