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2995" windowHeight="9735"/>
  </bookViews>
  <sheets>
    <sheet name="Лист1" sheetId="2" r:id="rId1"/>
    <sheet name="Лист3" sheetId="3" r:id="rId2"/>
  </sheets>
  <definedNames>
    <definedName name="_xlnm.Print_Area" localSheetId="0">Лист1!$A$1:$H$49</definedName>
  </definedNames>
  <calcPr calcId="145621"/>
</workbook>
</file>

<file path=xl/calcChain.xml><?xml version="1.0" encoding="utf-8"?>
<calcChain xmlns="http://schemas.openxmlformats.org/spreadsheetml/2006/main">
  <c r="E43" i="2" l="1"/>
  <c r="F27" i="2"/>
  <c r="E27" i="2"/>
  <c r="F43" i="2" l="1"/>
  <c r="F40" i="2" l="1"/>
  <c r="E40" i="2"/>
  <c r="H41" i="2"/>
  <c r="G41" i="2"/>
  <c r="G43" i="2" l="1"/>
  <c r="H43" i="2"/>
  <c r="H44" i="2"/>
  <c r="G44" i="2"/>
  <c r="H39" i="2"/>
  <c r="H40" i="2"/>
  <c r="H42" i="2"/>
  <c r="G39" i="2"/>
  <c r="G40" i="2"/>
  <c r="G42" i="2"/>
  <c r="H17" i="2"/>
  <c r="H15" i="2"/>
  <c r="H16" i="2"/>
  <c r="H18" i="2"/>
  <c r="F14" i="2"/>
  <c r="E14" i="2"/>
  <c r="H14" i="2" l="1"/>
  <c r="G14" i="2"/>
  <c r="G17" i="2" l="1"/>
  <c r="H27" i="2" l="1"/>
  <c r="G37" i="2"/>
  <c r="G36" i="2"/>
  <c r="G35" i="2"/>
  <c r="G34" i="2"/>
  <c r="G32" i="2"/>
  <c r="G31" i="2"/>
  <c r="G30" i="2"/>
  <c r="G28" i="2"/>
  <c r="G26" i="2"/>
  <c r="G24" i="2"/>
  <c r="G22" i="2"/>
  <c r="G20" i="2"/>
  <c r="G18" i="2"/>
  <c r="G16" i="2"/>
  <c r="G15" i="2"/>
  <c r="G13" i="2"/>
  <c r="G11" i="2"/>
  <c r="G9" i="2"/>
  <c r="G7" i="2"/>
  <c r="H37" i="2"/>
  <c r="H35" i="2"/>
  <c r="H34" i="2"/>
  <c r="H32" i="2"/>
  <c r="H31" i="2"/>
  <c r="H30" i="2"/>
  <c r="H28" i="2"/>
  <c r="H26" i="2"/>
  <c r="H24" i="2"/>
  <c r="H22" i="2"/>
  <c r="H20" i="2"/>
  <c r="H13" i="2"/>
  <c r="H11" i="2"/>
  <c r="H9" i="2"/>
  <c r="H7" i="2"/>
  <c r="F38" i="2"/>
  <c r="F33" i="2"/>
  <c r="F29" i="2"/>
  <c r="F25" i="2"/>
  <c r="F23" i="2"/>
  <c r="F21" i="2"/>
  <c r="F19" i="2"/>
  <c r="F12" i="2"/>
  <c r="F10" i="2"/>
  <c r="F8" i="2"/>
  <c r="F6" i="2"/>
  <c r="F45" i="2" l="1"/>
  <c r="G27" i="2"/>
  <c r="E38" i="2"/>
  <c r="H38" i="2" s="1"/>
  <c r="E23" i="2"/>
  <c r="E21" i="2"/>
  <c r="G21" i="2" s="1"/>
  <c r="E19" i="2"/>
  <c r="H19" i="2" s="1"/>
  <c r="E12" i="2"/>
  <c r="G12" i="2" s="1"/>
  <c r="E10" i="2"/>
  <c r="H10" i="2" s="1"/>
  <c r="E8" i="2"/>
  <c r="E6" i="2"/>
  <c r="G6" i="2" s="1"/>
  <c r="G23" i="2" l="1"/>
  <c r="G38" i="2"/>
  <c r="H8" i="2"/>
  <c r="G19" i="2"/>
  <c r="H23" i="2"/>
  <c r="H21" i="2"/>
  <c r="G8" i="2"/>
  <c r="H6" i="2"/>
  <c r="H12" i="2"/>
  <c r="G10" i="2"/>
  <c r="E33" i="2"/>
  <c r="E29" i="2"/>
  <c r="E25" i="2"/>
  <c r="E45" i="2" l="1"/>
  <c r="H45" i="2" s="1"/>
  <c r="H25" i="2"/>
  <c r="G25" i="2"/>
  <c r="G29" i="2"/>
  <c r="H29" i="2"/>
  <c r="H33" i="2"/>
  <c r="G33" i="2"/>
  <c r="G45" i="2" l="1"/>
</calcChain>
</file>

<file path=xl/sharedStrings.xml><?xml version="1.0" encoding="utf-8"?>
<sst xmlns="http://schemas.openxmlformats.org/spreadsheetml/2006/main" count="72" uniqueCount="56">
  <si>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</si>
  <si>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</si>
  <si>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</si>
  <si>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</si>
  <si>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</si>
  <si>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</si>
  <si>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</si>
  <si>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</si>
  <si>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</si>
  <si>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3.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</si>
  <si>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</si>
  <si>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</si>
  <si>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</si>
  <si>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</si>
  <si>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Код ведомства</t>
  </si>
  <si>
    <t>Муниципальная программа МО "Гиагинский район" "Развитие экономики" на 2014-2018 годы</t>
  </si>
  <si>
    <t>Всего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</si>
  <si>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</si>
  <si>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</si>
  <si>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</si>
  <si>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</si>
  <si>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</si>
  <si>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</si>
  <si>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</si>
  <si>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</si>
  <si>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</si>
  <si>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</si>
  <si>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</si>
  <si>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</si>
  <si>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</si>
  <si>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6400000000</t>
  </si>
  <si>
    <t>6500000000</t>
  </si>
  <si>
    <t>6600000000</t>
  </si>
  <si>
    <t>15.</t>
  </si>
  <si>
    <t>6С00000000</t>
  </si>
  <si>
    <t>6У00000000</t>
  </si>
  <si>
    <t xml:space="preserve">Муниципальная программа МО "Гиагинский район" "Развитие образования" </t>
  </si>
  <si>
    <t xml:space="preserve">Муниципальная программа МО "Гиагинский район" "Управление муниципальными финансами" 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</si>
  <si>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</si>
  <si>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</si>
  <si>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"Доступная среда" </t>
  </si>
  <si>
    <t>Приложение 6 к отчету</t>
  </si>
  <si>
    <t>Е.Деркачева</t>
  </si>
  <si>
    <t>Управляющий делами Совета народных депутатов МО "Гиагинский район"</t>
  </si>
  <si>
    <t xml:space="preserve">Муниципальная программа МО "Гиагинский район" Развитие культуры и искусства" </t>
  </si>
  <si>
    <t xml:space="preserve">Муниципальная программа МО "Гиагинсикй район" "Социальная помощь ветеранам Великой Отечественной войны 1941 -1945 годов" </t>
  </si>
  <si>
    <t xml:space="preserve">Муниципальная программа  "Улучшение демографической ситуации на территории муниципального образования" "Гиагинский район" </t>
  </si>
  <si>
    <t xml:space="preserve">Муниципальная программа МО "Гиагинский район"  "Обеспечение доступным и комфортным жильем и коммунальными услугами" </t>
  </si>
  <si>
    <t xml:space="preserve">Муниципальная программа МО "Гиагинский район" "Развитие информатизации" </t>
  </si>
  <si>
    <t>Муниципальная программа МО "Гиагинский район" "Обеспечение безопасности дорожного движения"</t>
  </si>
  <si>
    <t>Муниципальная программа МО "Гиагинский район" "Защита населения и территоррии от чрезвычайных ситуаций природного и техногенного характера, обеспечение пожарной безопасности  и безопасности  людей на водных объектах"</t>
  </si>
  <si>
    <t>Муниципальная программа МО "Гиагинский район" "Развитие физической культуры и спорта"</t>
  </si>
  <si>
    <t xml:space="preserve">Исполнение муниципальных программ  муниципального образования «Гиагинский район» с распределением бюджетных ассигнований за  9 месяцев 2020 года </t>
  </si>
  <si>
    <t>Уточненный план на 01.10.2020 г.</t>
  </si>
  <si>
    <t>Фактическое исполнение на 01.10.2020 г.</t>
  </si>
  <si>
    <t xml:space="preserve">Муниципальная программа МО "Гиагинский район" "Развитие сельского хозяйства и комплексного развития сельских территорий"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</si>
</sst>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B4" sqref="B4:B5"/>
    </sheetView>
  </sheetViews>
  <sheetFormatPr defaultRowHeight="15" x14ac:dyDescent="0.25"/>
  <cols>
    <col min="1" max="1" width="5.42578125" style="12" customWidth="1"/>
    <col min="2" max="2" width="56.85546875" style="12" customWidth="1"/>
    <col min="3" max="3" width="7" style="12" customWidth="1"/>
    <col min="4" max="4" width="13.42578125" style="12" customWidth="1"/>
    <col min="5" max="5" width="15.42578125" style="12" customWidth="1"/>
    <col min="6" max="6" width="15.5703125" style="12" customWidth="1"/>
    <col min="7" max="7" width="14.7109375" style="12" customWidth="1"/>
    <col min="8" max="8" width="13.42578125" style="12" customWidth="1"/>
    <col min="9" max="9" width="6.5703125" style="12" customWidth="1"/>
    <col min="10" max="16384" width="9.140625" style="12"/>
  </cols>
  <sheetData>
    <row r="1" spans="1:9" ht="62.25" customHeight="1" x14ac:dyDescent="0.25">
      <c r="A1" s="10"/>
      <c r="B1" s="10"/>
      <c r="C1" s="55"/>
      <c r="D1" s="55"/>
      <c r="E1" s="55"/>
      <c r="F1" s="11"/>
      <c r="G1" s="52" t="s">
        <v>41</v>
      </c>
      <c r="H1" s="52"/>
      <c r="I1" s="52"/>
    </row>
    <row r="2" spans="1:9" ht="54.75" customHeight="1" x14ac:dyDescent="0.25">
      <c r="A2" s="51" t="s">
        <v>52</v>
      </c>
      <c r="B2" s="51"/>
      <c r="C2" s="51"/>
      <c r="D2" s="51"/>
      <c r="E2" s="51"/>
      <c r="F2" s="51"/>
      <c r="G2" s="51"/>
      <c r="H2" s="51"/>
    </row>
    <row r="3" spans="1:9" ht="21" customHeight="1" x14ac:dyDescent="0.25">
      <c r="A3" s="48"/>
      <c r="B3" s="48"/>
      <c r="C3" s="48"/>
      <c r="D3" s="48"/>
      <c r="E3" s="48"/>
      <c r="F3" s="13"/>
      <c r="G3" s="13"/>
      <c r="H3" s="13" t="s">
        <v>0</v>
      </c>
    </row>
    <row r="4" spans="1:9" ht="15.75" customHeight="1" x14ac:dyDescent="0.25">
      <c r="A4" s="49" t="s">
        <v>6</v>
      </c>
      <c r="B4" s="49" t="s">
        <v>1</v>
      </c>
      <c r="C4" s="49" t="s">
        <v>14</v>
      </c>
      <c r="D4" s="49" t="s">
        <v>17</v>
      </c>
      <c r="E4" s="53" t="s">
        <v>53</v>
      </c>
      <c r="F4" s="53" t="s">
        <v>54</v>
      </c>
      <c r="G4" s="53" t="s">
        <v>18</v>
      </c>
      <c r="H4" s="53" t="s">
        <v>19</v>
      </c>
    </row>
    <row r="5" spans="1:9" ht="69.75" customHeight="1" x14ac:dyDescent="0.25">
      <c r="A5" s="50"/>
      <c r="B5" s="50"/>
      <c r="C5" s="50"/>
      <c r="D5" s="50"/>
      <c r="E5" s="54"/>
      <c r="F5" s="54"/>
      <c r="G5" s="54"/>
      <c r="H5" s="54"/>
    </row>
    <row r="6" spans="1:9" ht="45" customHeight="1" x14ac:dyDescent="0.25">
      <c r="A6" s="14" t="s">
        <v>7</v>
      </c>
      <c r="B6" s="44" t="s">
        <v>36</v>
      </c>
      <c r="C6" s="45"/>
      <c r="D6" s="15" t="s">
        <v>20</v>
      </c>
      <c r="E6" s="16">
        <f>E7</f>
        <v>441552.6741</v>
      </c>
      <c r="F6" s="16">
        <f>F7</f>
        <v>300428.49680000002</v>
      </c>
      <c r="G6" s="17">
        <f>SUM(F6-E6)</f>
        <v>-141124.17729999998</v>
      </c>
      <c r="H6" s="17">
        <f>SUM(F6/E6*100)</f>
        <v>68.039107092342263</v>
      </c>
    </row>
    <row r="7" spans="1:9" ht="35.25" customHeight="1" x14ac:dyDescent="0.25">
      <c r="A7" s="18"/>
      <c r="B7" s="4" t="s">
        <v>2</v>
      </c>
      <c r="C7" s="19">
        <v>905</v>
      </c>
      <c r="D7" s="20"/>
      <c r="E7" s="7">
        <v>441552.6741</v>
      </c>
      <c r="F7" s="8">
        <v>300428.49680000002</v>
      </c>
      <c r="G7" s="9">
        <f t="shared" ref="G7:G37" si="0">SUM(F7-E7)</f>
        <v>-141124.17729999998</v>
      </c>
      <c r="H7" s="9">
        <f>SUM(F7/E7*100)</f>
        <v>68.039107092342263</v>
      </c>
    </row>
    <row r="8" spans="1:9" ht="42.75" customHeight="1" x14ac:dyDescent="0.25">
      <c r="A8" s="14" t="s">
        <v>8</v>
      </c>
      <c r="B8" s="44" t="s">
        <v>44</v>
      </c>
      <c r="C8" s="45"/>
      <c r="D8" s="15" t="s">
        <v>29</v>
      </c>
      <c r="E8" s="21">
        <f>E9</f>
        <v>120216.6</v>
      </c>
      <c r="F8" s="21">
        <f>F9</f>
        <v>78245.574489999999</v>
      </c>
      <c r="G8" s="17">
        <f t="shared" si="0"/>
        <v>-41971.025510000007</v>
      </c>
      <c r="H8" s="17">
        <f t="shared" ref="H8:H15" si="1">SUM(F8/E8*100)</f>
        <v>65.087163078975777</v>
      </c>
    </row>
    <row r="9" spans="1:9" ht="30.75" customHeight="1" x14ac:dyDescent="0.25">
      <c r="A9" s="18"/>
      <c r="B9" s="22" t="s">
        <v>3</v>
      </c>
      <c r="C9" s="19">
        <v>902</v>
      </c>
      <c r="D9" s="20"/>
      <c r="E9" s="7">
        <v>120216.6</v>
      </c>
      <c r="F9" s="8">
        <v>78245.574489999999</v>
      </c>
      <c r="G9" s="9">
        <f t="shared" si="0"/>
        <v>-41971.025510000007</v>
      </c>
      <c r="H9" s="9">
        <f t="shared" si="1"/>
        <v>65.087163078975777</v>
      </c>
    </row>
    <row r="10" spans="1:9" ht="0.75" hidden="1" customHeight="1" x14ac:dyDescent="0.25">
      <c r="A10" s="14" t="s">
        <v>9</v>
      </c>
      <c r="B10" s="44" t="s">
        <v>15</v>
      </c>
      <c r="C10" s="45"/>
      <c r="D10" s="15" t="s">
        <v>30</v>
      </c>
      <c r="E10" s="21">
        <f>E11</f>
        <v>0</v>
      </c>
      <c r="F10" s="21">
        <f>F11</f>
        <v>0</v>
      </c>
      <c r="G10" s="17">
        <f t="shared" si="0"/>
        <v>0</v>
      </c>
      <c r="H10" s="17" t="e">
        <f t="shared" si="1"/>
        <v>#DIV/0!</v>
      </c>
    </row>
    <row r="11" spans="1:9" ht="15.75" hidden="1" x14ac:dyDescent="0.25">
      <c r="A11" s="18"/>
      <c r="B11" s="23" t="s">
        <v>4</v>
      </c>
      <c r="C11" s="19">
        <v>908</v>
      </c>
      <c r="D11" s="20"/>
      <c r="E11" s="7">
        <v>0</v>
      </c>
      <c r="F11" s="8">
        <v>0</v>
      </c>
      <c r="G11" s="9">
        <f t="shared" si="0"/>
        <v>0</v>
      </c>
      <c r="H11" s="9" t="e">
        <f t="shared" si="1"/>
        <v>#DIV/0!</v>
      </c>
    </row>
    <row r="12" spans="1:9" ht="61.5" customHeight="1" x14ac:dyDescent="0.25">
      <c r="A12" s="24">
        <v>3</v>
      </c>
      <c r="B12" s="44" t="s">
        <v>37</v>
      </c>
      <c r="C12" s="45"/>
      <c r="D12" s="15" t="s">
        <v>31</v>
      </c>
      <c r="E12" s="21">
        <f>E13</f>
        <v>17264</v>
      </c>
      <c r="F12" s="21">
        <f>F13</f>
        <v>14443.735000000001</v>
      </c>
      <c r="G12" s="17">
        <f t="shared" si="0"/>
        <v>-2820.2649999999994</v>
      </c>
      <c r="H12" s="17">
        <f t="shared" si="1"/>
        <v>83.663895968489342</v>
      </c>
    </row>
    <row r="13" spans="1:9" ht="31.5" x14ac:dyDescent="0.25">
      <c r="A13" s="18"/>
      <c r="B13" s="23" t="s">
        <v>5</v>
      </c>
      <c r="C13" s="19">
        <v>903</v>
      </c>
      <c r="D13" s="20"/>
      <c r="E13" s="7">
        <v>17264</v>
      </c>
      <c r="F13" s="8">
        <v>14443.735000000001</v>
      </c>
      <c r="G13" s="9">
        <f t="shared" si="0"/>
        <v>-2820.2649999999994</v>
      </c>
      <c r="H13" s="9">
        <f t="shared" si="1"/>
        <v>83.663895968489342</v>
      </c>
    </row>
    <row r="14" spans="1:9" ht="60.75" customHeight="1" x14ac:dyDescent="0.25">
      <c r="A14" s="14">
        <v>4</v>
      </c>
      <c r="B14" s="46" t="s">
        <v>38</v>
      </c>
      <c r="C14" s="47"/>
      <c r="D14" s="15" t="s">
        <v>32</v>
      </c>
      <c r="E14" s="25">
        <f>E15+E16+E18+E17</f>
        <v>902.6</v>
      </c>
      <c r="F14" s="25">
        <f>F15+F16+F18+F17</f>
        <v>828.93100000000004</v>
      </c>
      <c r="G14" s="17">
        <f>SUM(F14-E14)</f>
        <v>-73.668999999999983</v>
      </c>
      <c r="H14" s="17">
        <f>SUM(F14/E14*100)</f>
        <v>91.838134278750289</v>
      </c>
    </row>
    <row r="15" spans="1:9" ht="15.75" x14ac:dyDescent="0.25">
      <c r="A15" s="18"/>
      <c r="B15" s="4" t="s">
        <v>4</v>
      </c>
      <c r="C15" s="19">
        <v>908</v>
      </c>
      <c r="D15" s="20"/>
      <c r="E15" s="7">
        <v>187.1</v>
      </c>
      <c r="F15" s="8">
        <v>187.1</v>
      </c>
      <c r="G15" s="9">
        <f t="shared" si="0"/>
        <v>0</v>
      </c>
      <c r="H15" s="9">
        <f t="shared" si="1"/>
        <v>100</v>
      </c>
    </row>
    <row r="16" spans="1:9" ht="38.25" customHeight="1" x14ac:dyDescent="0.25">
      <c r="A16" s="18"/>
      <c r="B16" s="4" t="s">
        <v>3</v>
      </c>
      <c r="C16" s="19">
        <v>902</v>
      </c>
      <c r="D16" s="20"/>
      <c r="E16" s="7">
        <v>415.9</v>
      </c>
      <c r="F16" s="8">
        <v>373.98500000000001</v>
      </c>
      <c r="G16" s="9">
        <f t="shared" si="0"/>
        <v>-41.914999999999964</v>
      </c>
      <c r="H16" s="9">
        <f t="shared" ref="H16:H38" si="2">SUM(F16/E16*100)</f>
        <v>89.921856215436407</v>
      </c>
    </row>
    <row r="17" spans="1:8" ht="26.25" hidden="1" customHeight="1" x14ac:dyDescent="0.25">
      <c r="A17" s="18"/>
      <c r="B17" s="23" t="s">
        <v>5</v>
      </c>
      <c r="C17" s="19">
        <v>903</v>
      </c>
      <c r="D17" s="20"/>
      <c r="E17" s="7">
        <v>0</v>
      </c>
      <c r="F17" s="8">
        <v>0</v>
      </c>
      <c r="G17" s="9">
        <f t="shared" ref="G17" si="3">SUM(F17-E17)</f>
        <v>0</v>
      </c>
      <c r="H17" s="9" t="e">
        <f t="shared" si="2"/>
        <v>#DIV/0!</v>
      </c>
    </row>
    <row r="18" spans="1:8" ht="31.5" x14ac:dyDescent="0.25">
      <c r="A18" s="18"/>
      <c r="B18" s="4" t="s">
        <v>2</v>
      </c>
      <c r="C18" s="19">
        <v>905</v>
      </c>
      <c r="D18" s="20"/>
      <c r="E18" s="7">
        <v>299.60000000000002</v>
      </c>
      <c r="F18" s="8">
        <v>267.846</v>
      </c>
      <c r="G18" s="9">
        <f t="shared" si="0"/>
        <v>-31.754000000000019</v>
      </c>
      <c r="H18" s="9">
        <f t="shared" si="2"/>
        <v>89.401201602136169</v>
      </c>
    </row>
    <row r="19" spans="1:8" ht="41.25" customHeight="1" x14ac:dyDescent="0.25">
      <c r="A19" s="24">
        <v>5</v>
      </c>
      <c r="B19" s="44" t="s">
        <v>39</v>
      </c>
      <c r="C19" s="45"/>
      <c r="D19" s="15" t="s">
        <v>21</v>
      </c>
      <c r="E19" s="21">
        <f>E20</f>
        <v>89.5</v>
      </c>
      <c r="F19" s="21">
        <f>F20</f>
        <v>83.677999999999997</v>
      </c>
      <c r="G19" s="17">
        <f t="shared" si="0"/>
        <v>-5.8220000000000027</v>
      </c>
      <c r="H19" s="17">
        <f t="shared" si="2"/>
        <v>93.4949720670391</v>
      </c>
    </row>
    <row r="20" spans="1:8" ht="15.75" x14ac:dyDescent="0.25">
      <c r="A20" s="26"/>
      <c r="B20" s="4" t="s">
        <v>4</v>
      </c>
      <c r="C20" s="19">
        <v>908</v>
      </c>
      <c r="D20" s="20"/>
      <c r="E20" s="7">
        <v>89.5</v>
      </c>
      <c r="F20" s="8">
        <v>83.677999999999997</v>
      </c>
      <c r="G20" s="9">
        <f t="shared" si="0"/>
        <v>-5.8220000000000027</v>
      </c>
      <c r="H20" s="9">
        <f t="shared" si="2"/>
        <v>93.4949720670391</v>
      </c>
    </row>
    <row r="21" spans="1:8" ht="63" customHeight="1" x14ac:dyDescent="0.25">
      <c r="A21" s="24">
        <v>6</v>
      </c>
      <c r="B21" s="44" t="s">
        <v>51</v>
      </c>
      <c r="C21" s="45"/>
      <c r="D21" s="15" t="s">
        <v>22</v>
      </c>
      <c r="E21" s="21">
        <f>E22</f>
        <v>58025.15</v>
      </c>
      <c r="F21" s="21">
        <f>F22</f>
        <v>16708.772970000002</v>
      </c>
      <c r="G21" s="17">
        <f t="shared" si="0"/>
        <v>-41316.377030000003</v>
      </c>
      <c r="H21" s="17">
        <f t="shared" si="2"/>
        <v>28.795742828756154</v>
      </c>
    </row>
    <row r="22" spans="1:8" ht="15.75" x14ac:dyDescent="0.25">
      <c r="A22" s="18"/>
      <c r="B22" s="4" t="s">
        <v>4</v>
      </c>
      <c r="C22" s="19">
        <v>908</v>
      </c>
      <c r="D22" s="20"/>
      <c r="E22" s="7">
        <v>58025.15</v>
      </c>
      <c r="F22" s="27">
        <v>16708.772970000002</v>
      </c>
      <c r="G22" s="9">
        <f t="shared" si="0"/>
        <v>-41316.377030000003</v>
      </c>
      <c r="H22" s="9">
        <f t="shared" si="2"/>
        <v>28.795742828756154</v>
      </c>
    </row>
    <row r="23" spans="1:8" ht="81.75" customHeight="1" x14ac:dyDescent="0.25">
      <c r="A23" s="24">
        <v>7</v>
      </c>
      <c r="B23" s="44" t="s">
        <v>55</v>
      </c>
      <c r="C23" s="45"/>
      <c r="D23" s="28" t="s">
        <v>23</v>
      </c>
      <c r="E23" s="21">
        <f>E24</f>
        <v>34759.978000000003</v>
      </c>
      <c r="F23" s="21">
        <f>F24</f>
        <v>26401.491170000001</v>
      </c>
      <c r="G23" s="17">
        <f t="shared" si="0"/>
        <v>-8358.4868300000016</v>
      </c>
      <c r="H23" s="17">
        <f t="shared" si="2"/>
        <v>75.953705062759241</v>
      </c>
    </row>
    <row r="24" spans="1:8" ht="15.75" x14ac:dyDescent="0.25">
      <c r="A24" s="26"/>
      <c r="B24" s="4" t="s">
        <v>4</v>
      </c>
      <c r="C24" s="5">
        <v>908</v>
      </c>
      <c r="D24" s="6"/>
      <c r="E24" s="7">
        <v>34759.978000000003</v>
      </c>
      <c r="F24" s="8">
        <v>26401.491170000001</v>
      </c>
      <c r="G24" s="9">
        <f t="shared" si="0"/>
        <v>-8358.4868300000016</v>
      </c>
      <c r="H24" s="9">
        <f t="shared" si="2"/>
        <v>75.953705062759241</v>
      </c>
    </row>
    <row r="25" spans="1:8" ht="126" customHeight="1" x14ac:dyDescent="0.25">
      <c r="A25" s="24">
        <v>8</v>
      </c>
      <c r="B25" s="44" t="s">
        <v>50</v>
      </c>
      <c r="C25" s="45"/>
      <c r="D25" s="28" t="s">
        <v>24</v>
      </c>
      <c r="E25" s="21">
        <f t="shared" ref="E25:F25" si="4">E26</f>
        <v>2748.8</v>
      </c>
      <c r="F25" s="21">
        <f t="shared" si="4"/>
        <v>1032.7329999999999</v>
      </c>
      <c r="G25" s="17">
        <f t="shared" si="0"/>
        <v>-1716.0670000000002</v>
      </c>
      <c r="H25" s="17">
        <f t="shared" si="2"/>
        <v>37.570321594877761</v>
      </c>
    </row>
    <row r="26" spans="1:8" ht="15.75" x14ac:dyDescent="0.25">
      <c r="A26" s="24"/>
      <c r="B26" s="29" t="s">
        <v>4</v>
      </c>
      <c r="C26" s="30">
        <v>908</v>
      </c>
      <c r="D26" s="6"/>
      <c r="E26" s="7">
        <v>2748.8</v>
      </c>
      <c r="F26" s="8">
        <v>1032.7329999999999</v>
      </c>
      <c r="G26" s="9">
        <f t="shared" si="0"/>
        <v>-1716.0670000000002</v>
      </c>
      <c r="H26" s="9">
        <f t="shared" si="2"/>
        <v>37.570321594877761</v>
      </c>
    </row>
    <row r="27" spans="1:8" ht="69" customHeight="1" x14ac:dyDescent="0.25">
      <c r="A27" s="24">
        <v>9</v>
      </c>
      <c r="B27" s="44" t="s">
        <v>49</v>
      </c>
      <c r="C27" s="45"/>
      <c r="D27" s="28" t="s">
        <v>25</v>
      </c>
      <c r="E27" s="21">
        <f>E28</f>
        <v>100</v>
      </c>
      <c r="F27" s="21">
        <f>F28</f>
        <v>29.988</v>
      </c>
      <c r="G27" s="17">
        <f t="shared" si="0"/>
        <v>-70.012</v>
      </c>
      <c r="H27" s="17">
        <f t="shared" si="2"/>
        <v>29.988</v>
      </c>
    </row>
    <row r="28" spans="1:8" ht="31.5" x14ac:dyDescent="0.25">
      <c r="A28" s="26"/>
      <c r="B28" s="4" t="s">
        <v>2</v>
      </c>
      <c r="C28" s="5">
        <v>905</v>
      </c>
      <c r="D28" s="6"/>
      <c r="E28" s="7">
        <v>100</v>
      </c>
      <c r="F28" s="8">
        <v>29.988</v>
      </c>
      <c r="G28" s="9">
        <f t="shared" si="0"/>
        <v>-70.012</v>
      </c>
      <c r="H28" s="9">
        <f t="shared" si="2"/>
        <v>29.988</v>
      </c>
    </row>
    <row r="29" spans="1:8" ht="43.5" customHeight="1" x14ac:dyDescent="0.25">
      <c r="A29" s="14">
        <v>10</v>
      </c>
      <c r="B29" s="44" t="s">
        <v>40</v>
      </c>
      <c r="C29" s="45"/>
      <c r="D29" s="28" t="s">
        <v>26</v>
      </c>
      <c r="E29" s="21">
        <f>E30+E31+E32</f>
        <v>18.100000000000001</v>
      </c>
      <c r="F29" s="21">
        <f>F30+F31+F32</f>
        <v>8.1</v>
      </c>
      <c r="G29" s="17">
        <f t="shared" si="0"/>
        <v>-10.000000000000002</v>
      </c>
      <c r="H29" s="17">
        <f t="shared" si="2"/>
        <v>44.751381215469607</v>
      </c>
    </row>
    <row r="30" spans="1:8" ht="28.5" customHeight="1" x14ac:dyDescent="0.25">
      <c r="A30" s="26"/>
      <c r="B30" s="4" t="s">
        <v>10</v>
      </c>
      <c r="C30" s="5">
        <v>902</v>
      </c>
      <c r="D30" s="6"/>
      <c r="E30" s="7">
        <v>18.100000000000001</v>
      </c>
      <c r="F30" s="8">
        <v>8.1</v>
      </c>
      <c r="G30" s="9">
        <f t="shared" si="0"/>
        <v>-10.000000000000002</v>
      </c>
      <c r="H30" s="9">
        <f t="shared" si="2"/>
        <v>44.751381215469607</v>
      </c>
    </row>
    <row r="31" spans="1:8" ht="30.75" hidden="1" customHeight="1" x14ac:dyDescent="0.25">
      <c r="A31" s="26"/>
      <c r="B31" s="4" t="s">
        <v>2</v>
      </c>
      <c r="C31" s="5">
        <v>905</v>
      </c>
      <c r="D31" s="6"/>
      <c r="E31" s="7">
        <v>0</v>
      </c>
      <c r="F31" s="8">
        <v>0</v>
      </c>
      <c r="G31" s="9">
        <f t="shared" si="0"/>
        <v>0</v>
      </c>
      <c r="H31" s="9" t="e">
        <f t="shared" si="2"/>
        <v>#DIV/0!</v>
      </c>
    </row>
    <row r="32" spans="1:8" ht="15.75" hidden="1" x14ac:dyDescent="0.25">
      <c r="A32" s="18"/>
      <c r="B32" s="4" t="s">
        <v>11</v>
      </c>
      <c r="C32" s="19">
        <v>908</v>
      </c>
      <c r="D32" s="6"/>
      <c r="E32" s="7">
        <v>0</v>
      </c>
      <c r="F32" s="8">
        <v>0</v>
      </c>
      <c r="G32" s="9">
        <f t="shared" si="0"/>
        <v>0</v>
      </c>
      <c r="H32" s="9" t="e">
        <f t="shared" si="2"/>
        <v>#DIV/0!</v>
      </c>
    </row>
    <row r="33" spans="1:9" ht="44.25" customHeight="1" x14ac:dyDescent="0.25">
      <c r="A33" s="24">
        <v>11</v>
      </c>
      <c r="B33" s="44" t="s">
        <v>48</v>
      </c>
      <c r="C33" s="45"/>
      <c r="D33" s="28" t="s">
        <v>27</v>
      </c>
      <c r="E33" s="21">
        <f>E34+E35+E36+E37</f>
        <v>1150</v>
      </c>
      <c r="F33" s="21">
        <f>F34+F35+F36+F37</f>
        <v>786.25</v>
      </c>
      <c r="G33" s="17">
        <f t="shared" si="0"/>
        <v>-363.75</v>
      </c>
      <c r="H33" s="17">
        <f t="shared" si="2"/>
        <v>68.369565217391298</v>
      </c>
    </row>
    <row r="34" spans="1:9" ht="15.75" x14ac:dyDescent="0.25">
      <c r="A34" s="24"/>
      <c r="B34" s="4" t="s">
        <v>11</v>
      </c>
      <c r="C34" s="19">
        <v>908</v>
      </c>
      <c r="D34" s="6"/>
      <c r="E34" s="7">
        <v>1150</v>
      </c>
      <c r="F34" s="8">
        <v>786.25</v>
      </c>
      <c r="G34" s="9">
        <f t="shared" si="0"/>
        <v>-363.75</v>
      </c>
      <c r="H34" s="9">
        <f t="shared" si="2"/>
        <v>68.369565217391298</v>
      </c>
    </row>
    <row r="35" spans="1:9" ht="31.5" hidden="1" x14ac:dyDescent="0.25">
      <c r="A35" s="24"/>
      <c r="B35" s="4" t="s">
        <v>12</v>
      </c>
      <c r="C35" s="19">
        <v>902</v>
      </c>
      <c r="D35" s="20"/>
      <c r="E35" s="7"/>
      <c r="F35" s="8"/>
      <c r="G35" s="9">
        <f t="shared" si="0"/>
        <v>0</v>
      </c>
      <c r="H35" s="9" t="e">
        <f t="shared" si="2"/>
        <v>#DIV/0!</v>
      </c>
    </row>
    <row r="36" spans="1:9" ht="31.5" hidden="1" x14ac:dyDescent="0.25">
      <c r="A36" s="24"/>
      <c r="B36" s="4" t="s">
        <v>13</v>
      </c>
      <c r="C36" s="19">
        <v>910</v>
      </c>
      <c r="D36" s="20"/>
      <c r="E36" s="7"/>
      <c r="F36" s="8"/>
      <c r="G36" s="9">
        <f t="shared" si="0"/>
        <v>0</v>
      </c>
      <c r="H36" s="9">
        <v>0</v>
      </c>
    </row>
    <row r="37" spans="1:9" ht="31.5" hidden="1" x14ac:dyDescent="0.25">
      <c r="A37" s="31"/>
      <c r="B37" s="4" t="s">
        <v>2</v>
      </c>
      <c r="C37" s="5">
        <v>905</v>
      </c>
      <c r="D37" s="6"/>
      <c r="E37" s="7"/>
      <c r="F37" s="8"/>
      <c r="G37" s="9">
        <f t="shared" si="0"/>
        <v>0</v>
      </c>
      <c r="H37" s="9" t="e">
        <f t="shared" si="2"/>
        <v>#DIV/0!</v>
      </c>
    </row>
    <row r="38" spans="1:9" ht="52.5" customHeight="1" x14ac:dyDescent="0.25">
      <c r="A38" s="31">
        <v>12</v>
      </c>
      <c r="B38" s="32" t="s">
        <v>47</v>
      </c>
      <c r="C38" s="33"/>
      <c r="D38" s="28" t="s">
        <v>28</v>
      </c>
      <c r="E38" s="34">
        <f>E39</f>
        <v>11488.984</v>
      </c>
      <c r="F38" s="34">
        <f>F39</f>
        <v>8600.7649999999994</v>
      </c>
      <c r="G38" s="17">
        <f>SUM(F38-E38)</f>
        <v>-2888.219000000001</v>
      </c>
      <c r="H38" s="17">
        <f t="shared" si="2"/>
        <v>74.860971170296693</v>
      </c>
    </row>
    <row r="39" spans="1:9" ht="15.75" x14ac:dyDescent="0.25">
      <c r="A39" s="31"/>
      <c r="B39" s="4" t="s">
        <v>4</v>
      </c>
      <c r="C39" s="5">
        <v>908</v>
      </c>
      <c r="D39" s="6"/>
      <c r="E39" s="35">
        <v>11488.984</v>
      </c>
      <c r="F39" s="36">
        <v>8600.7649999999994</v>
      </c>
      <c r="G39" s="17">
        <f t="shared" ref="G39:G43" si="5">SUM(F39-E39)</f>
        <v>-2888.219000000001</v>
      </c>
      <c r="H39" s="17">
        <f t="shared" ref="H39:H43" si="6">SUM(F39/E39*100)</f>
        <v>74.860971170296693</v>
      </c>
    </row>
    <row r="40" spans="1:9" ht="65.25" customHeight="1" x14ac:dyDescent="0.25">
      <c r="A40" s="31">
        <v>13</v>
      </c>
      <c r="B40" s="37" t="s">
        <v>46</v>
      </c>
      <c r="C40" s="5"/>
      <c r="D40" s="28" t="s">
        <v>35</v>
      </c>
      <c r="E40" s="38">
        <f>E42+E41</f>
        <v>192.25</v>
      </c>
      <c r="F40" s="38">
        <f>F42+F41</f>
        <v>37.25</v>
      </c>
      <c r="G40" s="17">
        <f t="shared" si="5"/>
        <v>-155</v>
      </c>
      <c r="H40" s="17">
        <f t="shared" si="6"/>
        <v>19.375812743823147</v>
      </c>
    </row>
    <row r="41" spans="1:9" ht="30" customHeight="1" x14ac:dyDescent="0.25">
      <c r="A41" s="31"/>
      <c r="B41" s="4" t="s">
        <v>2</v>
      </c>
      <c r="C41" s="5">
        <v>905</v>
      </c>
      <c r="D41" s="6"/>
      <c r="E41" s="7">
        <v>5</v>
      </c>
      <c r="F41" s="8">
        <v>0</v>
      </c>
      <c r="G41" s="9">
        <f t="shared" ref="G41" si="7">SUM(F41-E41)</f>
        <v>-5</v>
      </c>
      <c r="H41" s="9">
        <f t="shared" ref="H41" si="8">SUM(F41/E41*100)</f>
        <v>0</v>
      </c>
    </row>
    <row r="42" spans="1:9" ht="31.5" customHeight="1" x14ac:dyDescent="0.25">
      <c r="A42" s="31"/>
      <c r="B42" s="4" t="s">
        <v>4</v>
      </c>
      <c r="C42" s="5">
        <v>908</v>
      </c>
      <c r="D42" s="6"/>
      <c r="E42" s="35">
        <v>187.25</v>
      </c>
      <c r="F42" s="36">
        <v>37.25</v>
      </c>
      <c r="G42" s="17">
        <f t="shared" si="5"/>
        <v>-150</v>
      </c>
      <c r="H42" s="17">
        <f t="shared" si="6"/>
        <v>19.893190921228303</v>
      </c>
    </row>
    <row r="43" spans="1:9" ht="63" customHeight="1" x14ac:dyDescent="0.25">
      <c r="A43" s="31" t="s">
        <v>33</v>
      </c>
      <c r="B43" s="37" t="s">
        <v>45</v>
      </c>
      <c r="C43" s="5"/>
      <c r="D43" s="28" t="s">
        <v>34</v>
      </c>
      <c r="E43" s="38">
        <f>E44</f>
        <v>50</v>
      </c>
      <c r="F43" s="38">
        <f>F44</f>
        <v>50</v>
      </c>
      <c r="G43" s="17">
        <f t="shared" si="5"/>
        <v>0</v>
      </c>
      <c r="H43" s="17">
        <f t="shared" si="6"/>
        <v>100</v>
      </c>
    </row>
    <row r="44" spans="1:9" ht="30" customHeight="1" x14ac:dyDescent="0.25">
      <c r="A44" s="31"/>
      <c r="B44" s="4" t="s">
        <v>4</v>
      </c>
      <c r="C44" s="5">
        <v>908</v>
      </c>
      <c r="D44" s="6"/>
      <c r="E44" s="35">
        <v>50</v>
      </c>
      <c r="F44" s="36">
        <v>50</v>
      </c>
      <c r="G44" s="17">
        <f t="shared" ref="G44" si="9">SUM(F44-E44)</f>
        <v>0</v>
      </c>
      <c r="H44" s="17">
        <f t="shared" ref="H44:H45" si="10">SUM(F44/E44*100)</f>
        <v>100</v>
      </c>
    </row>
    <row r="45" spans="1:9" ht="60.75" customHeight="1" x14ac:dyDescent="0.25">
      <c r="A45" s="24"/>
      <c r="B45" s="37" t="s">
        <v>16</v>
      </c>
      <c r="C45" s="18"/>
      <c r="D45" s="39"/>
      <c r="E45" s="16">
        <f>E6+E8+E12+E14+E19+E21+E23+E25+E27+E29+E33+E38+E40+E43</f>
        <v>688558.63610000012</v>
      </c>
      <c r="F45" s="16">
        <f t="shared" ref="F45:G45" si="11">F6+F8+F12+F14+F19+F21+F23+F25+F27+F29+F33+F38+F40+F43</f>
        <v>447685.76542999997</v>
      </c>
      <c r="G45" s="16">
        <f t="shared" si="11"/>
        <v>-240872.87067</v>
      </c>
      <c r="H45" s="17">
        <f t="shared" si="10"/>
        <v>65.017812856969542</v>
      </c>
      <c r="I45" s="43"/>
    </row>
    <row r="46" spans="1:9" ht="15.75" x14ac:dyDescent="0.25">
      <c r="A46" s="40"/>
      <c r="B46" s="41"/>
      <c r="C46" s="42"/>
      <c r="D46" s="42"/>
    </row>
    <row r="47" spans="1:9" ht="15.75" x14ac:dyDescent="0.25">
      <c r="A47" s="42"/>
      <c r="B47" s="3"/>
      <c r="C47" s="1"/>
      <c r="D47" s="1"/>
      <c r="E47" s="2"/>
      <c r="F47" s="2"/>
      <c r="G47" s="2"/>
      <c r="H47" s="2"/>
    </row>
    <row r="48" spans="1:9" ht="29.25" customHeight="1" x14ac:dyDescent="0.25">
      <c r="A48" s="42"/>
      <c r="B48" s="10" t="s">
        <v>43</v>
      </c>
      <c r="C48" s="10"/>
      <c r="D48" s="10"/>
      <c r="E48" s="10"/>
      <c r="F48" s="10"/>
      <c r="G48" s="10" t="s">
        <v>42</v>
      </c>
    </row>
    <row r="49" spans="1:1" ht="48.75" customHeight="1" x14ac:dyDescent="0.25">
      <c r="A49" s="3"/>
    </row>
    <row r="50" spans="1:1" ht="116.25" customHeight="1" x14ac:dyDescent="0.25"/>
  </sheetData>
  <mergeCells count="24">
    <mergeCell ref="A2:H2"/>
    <mergeCell ref="G1:I1"/>
    <mergeCell ref="B29:C29"/>
    <mergeCell ref="B33:C33"/>
    <mergeCell ref="F4:F5"/>
    <mergeCell ref="G4:G5"/>
    <mergeCell ref="H4:H5"/>
    <mergeCell ref="E4:E5"/>
    <mergeCell ref="D4:D5"/>
    <mergeCell ref="B23:C23"/>
    <mergeCell ref="B25:C25"/>
    <mergeCell ref="B27:C27"/>
    <mergeCell ref="C1:E1"/>
    <mergeCell ref="B21:C21"/>
    <mergeCell ref="B6:C6"/>
    <mergeCell ref="B8:C8"/>
    <mergeCell ref="B12:C12"/>
    <mergeCell ref="B14:C14"/>
    <mergeCell ref="B19:C19"/>
    <mergeCell ref="A3:E3"/>
    <mergeCell ref="A4:A5"/>
    <mergeCell ref="B4:B5"/>
    <mergeCell ref="C4:C5"/>
    <mergeCell ref="B10:C10"/>
  </mergeCells>
  <pageMargins left="0" right="0" top="0" bottom="0" header="0.31496062992125984" footer="0.31496062992125984"/>
  <pageSetup paperSize="9" scale="70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user3</cp:lastModifiedBy>
  <cp:lastPrinted>2020-07-23T07:58:18Z</cp:lastPrinted>
  <dcterms:created xsi:type="dcterms:W3CDTF">2013-11-12T13:28:52Z</dcterms:created>
  <dcterms:modified xsi:type="dcterms:W3CDTF">2020-10-22T06:58:51Z</dcterms:modified>
</cp:coreProperties>
</file>