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745" windowWidth="14805" windowHeight="5010"/>
  </bookViews>
  <sheets>
    <sheet name="2019" sheetId="2" r:id="rId1"/>
  </sheets>
  <definedNames>
    <definedName name="_xlnm._FilterDatabase" localSheetId="0" hidden="1">'2019'!$A$6:$L$461</definedName>
    <definedName name="_xlnm.Print_Area" localSheetId="0">'2019'!$A$1:$L$464</definedName>
  </definedNames>
  <calcPr calcId="145621"/>
</workbook>
</file>

<file path=xl/calcChain.xml><?xml version="1.0" encoding="utf-8"?>
<calcChain xmlns="http://schemas.openxmlformats.org/spreadsheetml/2006/main">
  <c r="I428" i="2" l="1"/>
  <c r="I427" i="2"/>
  <c r="J416" i="2" l="1"/>
  <c r="I416" i="2"/>
  <c r="J428" i="2"/>
  <c r="L428" i="2" s="1"/>
  <c r="L429" i="2"/>
  <c r="K429" i="2"/>
  <c r="I426" i="2"/>
  <c r="J427" i="2" l="1"/>
  <c r="K428" i="2"/>
  <c r="L54" i="2"/>
  <c r="K54" i="2"/>
  <c r="J53" i="2"/>
  <c r="I53" i="2"/>
  <c r="L427" i="2" l="1"/>
  <c r="J426" i="2"/>
  <c r="K427" i="2"/>
  <c r="L53" i="2"/>
  <c r="K53" i="2"/>
  <c r="L313" i="2"/>
  <c r="K313" i="2"/>
  <c r="L312" i="2"/>
  <c r="K312" i="2"/>
  <c r="L311" i="2"/>
  <c r="K311" i="2"/>
  <c r="L310" i="2"/>
  <c r="K310" i="2"/>
  <c r="J309" i="2"/>
  <c r="I309" i="2"/>
  <c r="I308" i="2" s="1"/>
  <c r="I316" i="2"/>
  <c r="I315" i="2" s="1"/>
  <c r="J316" i="2"/>
  <c r="K317" i="2"/>
  <c r="L317" i="2"/>
  <c r="L426" i="2" l="1"/>
  <c r="K426" i="2"/>
  <c r="K309" i="2"/>
  <c r="J308" i="2"/>
  <c r="L309" i="2"/>
  <c r="K316" i="2"/>
  <c r="J315" i="2"/>
  <c r="L316" i="2"/>
  <c r="I89" i="2"/>
  <c r="J73" i="2"/>
  <c r="I73" i="2"/>
  <c r="L74" i="2"/>
  <c r="K74" i="2"/>
  <c r="J115" i="2"/>
  <c r="I115" i="2"/>
  <c r="K118" i="2"/>
  <c r="L118" i="2"/>
  <c r="J49" i="2"/>
  <c r="I49" i="2"/>
  <c r="L50" i="2"/>
  <c r="K50" i="2"/>
  <c r="L308" i="2" l="1"/>
  <c r="K308" i="2"/>
  <c r="L315" i="2"/>
  <c r="K315" i="2"/>
  <c r="L73" i="2"/>
  <c r="K73" i="2"/>
  <c r="L49" i="2"/>
  <c r="K49" i="2"/>
  <c r="J33" i="2" l="1"/>
  <c r="J32" i="2" s="1"/>
  <c r="I33" i="2"/>
  <c r="I32" i="2" s="1"/>
  <c r="L34" i="2"/>
  <c r="K34" i="2"/>
  <c r="L32" i="2" l="1"/>
  <c r="K32" i="2"/>
  <c r="L33" i="2"/>
  <c r="K33" i="2"/>
  <c r="J263" i="2"/>
  <c r="J262" i="2" s="1"/>
  <c r="I263" i="2"/>
  <c r="I262" i="2" s="1"/>
  <c r="L264" i="2"/>
  <c r="K264" i="2"/>
  <c r="J196" i="2"/>
  <c r="I196" i="2"/>
  <c r="L197" i="2"/>
  <c r="K197" i="2"/>
  <c r="L262" i="2" l="1"/>
  <c r="K262" i="2"/>
  <c r="K263" i="2"/>
  <c r="L263" i="2"/>
  <c r="L196" i="2"/>
  <c r="K196" i="2"/>
  <c r="L352" i="2"/>
  <c r="K352" i="2"/>
  <c r="J351" i="2"/>
  <c r="I351" i="2"/>
  <c r="J454" i="2"/>
  <c r="J453" i="2" s="1"/>
  <c r="I441" i="2"/>
  <c r="L442" i="2"/>
  <c r="K442" i="2"/>
  <c r="L351" i="2" l="1"/>
  <c r="K351" i="2"/>
  <c r="J355" i="2" l="1"/>
  <c r="J354" i="2" s="1"/>
  <c r="I355" i="2"/>
  <c r="I354" i="2" s="1"/>
  <c r="I353" i="2" s="1"/>
  <c r="L356" i="2"/>
  <c r="K356" i="2"/>
  <c r="J336" i="2"/>
  <c r="I336" i="2"/>
  <c r="L337" i="2"/>
  <c r="K337" i="2"/>
  <c r="J333" i="2"/>
  <c r="I333" i="2"/>
  <c r="L334" i="2"/>
  <c r="K334" i="2"/>
  <c r="J353" i="2" l="1"/>
  <c r="L354" i="2"/>
  <c r="K354" i="2"/>
  <c r="L355" i="2"/>
  <c r="K355" i="2"/>
  <c r="L333" i="2"/>
  <c r="K333" i="2"/>
  <c r="K336" i="2"/>
  <c r="L336" i="2"/>
  <c r="L353" i="2" l="1"/>
  <c r="K353" i="2"/>
  <c r="J450" i="2"/>
  <c r="J449" i="2" s="1"/>
  <c r="I450" i="2"/>
  <c r="I449" i="2" s="1"/>
  <c r="J399" i="2"/>
  <c r="I399" i="2"/>
  <c r="L400" i="2"/>
  <c r="K400" i="2"/>
  <c r="L399" i="2" l="1"/>
  <c r="K450" i="2"/>
  <c r="L450" i="2"/>
  <c r="K399" i="2"/>
  <c r="J234" i="2" l="1"/>
  <c r="I234" i="2"/>
  <c r="L235" i="2"/>
  <c r="L234" i="2" s="1"/>
  <c r="K235" i="2"/>
  <c r="K234" i="2" s="1"/>
  <c r="J200" i="2"/>
  <c r="I200" i="2"/>
  <c r="L201" i="2"/>
  <c r="K201" i="2"/>
  <c r="I155" i="2"/>
  <c r="K200" i="2" l="1"/>
  <c r="L200" i="2"/>
  <c r="L451" i="2" l="1"/>
  <c r="K451" i="2"/>
  <c r="L85" i="2" l="1"/>
  <c r="K85" i="2"/>
  <c r="J84" i="2"/>
  <c r="I84" i="2"/>
  <c r="K84" i="2" l="1"/>
  <c r="L84" i="2"/>
  <c r="L222" i="2"/>
  <c r="K222" i="2"/>
  <c r="J221" i="2"/>
  <c r="I221" i="2"/>
  <c r="L186" i="2"/>
  <c r="K186" i="2"/>
  <c r="J185" i="2"/>
  <c r="I185" i="2"/>
  <c r="L221" i="2" l="1"/>
  <c r="L185" i="2"/>
  <c r="K185" i="2"/>
  <c r="K221" i="2"/>
  <c r="J391" i="2"/>
  <c r="I331" i="2" l="1"/>
  <c r="I454" i="2" l="1"/>
  <c r="I453" i="2" s="1"/>
  <c r="K455" i="2"/>
  <c r="L455" i="2"/>
  <c r="J444" i="2"/>
  <c r="I445" i="2"/>
  <c r="J445" i="2"/>
  <c r="L445" i="2" l="1"/>
  <c r="K454" i="2"/>
  <c r="K445" i="2"/>
  <c r="L454" i="2"/>
  <c r="J287" i="2"/>
  <c r="K290" i="2"/>
  <c r="L290" i="2"/>
  <c r="J202" i="2"/>
  <c r="I202" i="2"/>
  <c r="L203" i="2"/>
  <c r="K203" i="2"/>
  <c r="J198" i="2"/>
  <c r="I198" i="2"/>
  <c r="J160" i="2"/>
  <c r="I160" i="2"/>
  <c r="L161" i="2"/>
  <c r="K161" i="2"/>
  <c r="L87" i="2"/>
  <c r="K87" i="2"/>
  <c r="J86" i="2"/>
  <c r="I86" i="2"/>
  <c r="J75" i="2"/>
  <c r="L453" i="2" l="1"/>
  <c r="K453" i="2"/>
  <c r="L202" i="2"/>
  <c r="K202" i="2"/>
  <c r="L160" i="2"/>
  <c r="L86" i="2"/>
  <c r="K86" i="2"/>
  <c r="K160" i="2"/>
  <c r="J459" i="2" l="1"/>
  <c r="J458" i="2" s="1"/>
  <c r="J457" i="2" s="1"/>
  <c r="J456" i="2" s="1"/>
  <c r="J447" i="2"/>
  <c r="J441" i="2"/>
  <c r="J440" i="2" s="1"/>
  <c r="J436" i="2"/>
  <c r="J435" i="2" s="1"/>
  <c r="J434" i="2" s="1"/>
  <c r="J422" i="2"/>
  <c r="J421" i="2" s="1"/>
  <c r="J432" i="2"/>
  <c r="J431" i="2" s="1"/>
  <c r="J430" i="2" s="1"/>
  <c r="K420" i="2"/>
  <c r="J419" i="2"/>
  <c r="J418" i="2" s="1"/>
  <c r="J425" i="2" l="1"/>
  <c r="J424" i="2" s="1"/>
  <c r="J439" i="2"/>
  <c r="J438" i="2" s="1"/>
  <c r="J417" i="2"/>
  <c r="J414" i="2"/>
  <c r="J413" i="2" s="1"/>
  <c r="J412" i="2" s="1"/>
  <c r="J409" i="2"/>
  <c r="J408" i="2" s="1"/>
  <c r="J407" i="2" s="1"/>
  <c r="J405" i="2"/>
  <c r="J404" i="2" s="1"/>
  <c r="J403" i="2" s="1"/>
  <c r="J402" i="2" s="1"/>
  <c r="J397" i="2"/>
  <c r="J396" i="2" s="1"/>
  <c r="J393" i="2"/>
  <c r="J390" i="2" s="1"/>
  <c r="J389" i="2" s="1"/>
  <c r="J388" i="2" s="1"/>
  <c r="J384" i="2"/>
  <c r="J386" i="2"/>
  <c r="J385" i="2" s="1"/>
  <c r="J377" i="2"/>
  <c r="J376" i="2" s="1"/>
  <c r="J381" i="2"/>
  <c r="J380" i="2" s="1"/>
  <c r="J379" i="2" s="1"/>
  <c r="J373" i="2"/>
  <c r="J372" i="2" s="1"/>
  <c r="J371" i="2" s="1"/>
  <c r="J370" i="2" s="1"/>
  <c r="J368" i="2"/>
  <c r="J367" i="2" s="1"/>
  <c r="J366" i="2" s="1"/>
  <c r="J365" i="2" s="1"/>
  <c r="J299" i="2"/>
  <c r="J298" i="2" s="1"/>
  <c r="J297" i="2" s="1"/>
  <c r="J296" i="2" s="1"/>
  <c r="J363" i="2"/>
  <c r="J349" i="2"/>
  <c r="J348" i="2" s="1"/>
  <c r="J344" i="2"/>
  <c r="J343" i="2" s="1"/>
  <c r="J341" i="2"/>
  <c r="J338" i="2"/>
  <c r="J331" i="2"/>
  <c r="J329" i="2"/>
  <c r="J327" i="2"/>
  <c r="J323" i="2"/>
  <c r="J322" i="2" s="1"/>
  <c r="J320" i="2"/>
  <c r="J319" i="2" s="1"/>
  <c r="J318" i="2" s="1"/>
  <c r="J304" i="2"/>
  <c r="J303" i="2" s="1"/>
  <c r="J302" i="2" s="1"/>
  <c r="J291" i="2"/>
  <c r="J285" i="2"/>
  <c r="J167" i="2"/>
  <c r="J166" i="2" s="1"/>
  <c r="I167" i="2"/>
  <c r="L168" i="2"/>
  <c r="K168" i="2"/>
  <c r="J278" i="2"/>
  <c r="J272" i="2"/>
  <c r="J274" i="2"/>
  <c r="J276" i="2"/>
  <c r="J269" i="2"/>
  <c r="J268" i="2" s="1"/>
  <c r="J267" i="2" s="1"/>
  <c r="J258" i="2"/>
  <c r="J257" i="2" s="1"/>
  <c r="J253" i="2"/>
  <c r="J252" i="2" s="1"/>
  <c r="J248" i="2"/>
  <c r="J247" i="2" s="1"/>
  <c r="J242" i="2"/>
  <c r="J241" i="2" s="1"/>
  <c r="J223" i="2"/>
  <c r="J237" i="2"/>
  <c r="J236" i="2" s="1"/>
  <c r="J232" i="2"/>
  <c r="J230" i="2"/>
  <c r="J228" i="2"/>
  <c r="J226" i="2"/>
  <c r="J219" i="2"/>
  <c r="J216" i="2"/>
  <c r="J211" i="2"/>
  <c r="J210" i="2" s="1"/>
  <c r="J208" i="2"/>
  <c r="J207" i="2" s="1"/>
  <c r="J205" i="2"/>
  <c r="J204" i="2" s="1"/>
  <c r="J194" i="2"/>
  <c r="J192" i="2"/>
  <c r="J190" i="2"/>
  <c r="J188" i="2"/>
  <c r="J183" i="2"/>
  <c r="J181" i="2"/>
  <c r="J179" i="2"/>
  <c r="J177" i="2"/>
  <c r="J175" i="2"/>
  <c r="J172" i="2"/>
  <c r="J164" i="2"/>
  <c r="J162" i="2"/>
  <c r="J158" i="2"/>
  <c r="J155" i="2"/>
  <c r="J154" i="2" s="1"/>
  <c r="J152" i="2"/>
  <c r="J143" i="2"/>
  <c r="J145" i="2"/>
  <c r="J136" i="2"/>
  <c r="J134" i="2" s="1"/>
  <c r="J132" i="2"/>
  <c r="J126" i="2"/>
  <c r="J125" i="2" s="1"/>
  <c r="J124" i="2" s="1"/>
  <c r="J123" i="2" s="1"/>
  <c r="J122" i="2" s="1"/>
  <c r="J114" i="2"/>
  <c r="J110" i="2"/>
  <c r="J109" i="2" s="1"/>
  <c r="J105" i="2"/>
  <c r="J104" i="2" s="1"/>
  <c r="J99" i="2"/>
  <c r="J98" i="2" s="1"/>
  <c r="J96" i="2"/>
  <c r="J95" i="2" s="1"/>
  <c r="L94" i="2"/>
  <c r="K94" i="2"/>
  <c r="I93" i="2"/>
  <c r="J93" i="2"/>
  <c r="L92" i="2"/>
  <c r="K92" i="2"/>
  <c r="J91" i="2"/>
  <c r="I91" i="2"/>
  <c r="L90" i="2"/>
  <c r="K90" i="2"/>
  <c r="J89" i="2"/>
  <c r="J82" i="2"/>
  <c r="J80" i="2"/>
  <c r="J78" i="2"/>
  <c r="J71" i="2"/>
  <c r="J70" i="2" s="1"/>
  <c r="J67" i="2"/>
  <c r="J65" i="2"/>
  <c r="J63" i="2"/>
  <c r="J60" i="2"/>
  <c r="J57" i="2"/>
  <c r="J55" i="2"/>
  <c r="J51" i="2"/>
  <c r="J47" i="2"/>
  <c r="J45" i="2"/>
  <c r="L41" i="2"/>
  <c r="K41" i="2"/>
  <c r="J40" i="2"/>
  <c r="I40" i="2"/>
  <c r="I39" i="2" s="1"/>
  <c r="J42" i="2"/>
  <c r="J30" i="2"/>
  <c r="J28" i="2"/>
  <c r="J26" i="2"/>
  <c r="J23" i="2"/>
  <c r="J14" i="2"/>
  <c r="J12" i="2"/>
  <c r="L460" i="2"/>
  <c r="L452" i="2"/>
  <c r="L448" i="2"/>
  <c r="L446" i="2"/>
  <c r="L443" i="2"/>
  <c r="L437" i="2"/>
  <c r="L433" i="2"/>
  <c r="L423" i="2"/>
  <c r="L420" i="2"/>
  <c r="L415" i="2"/>
  <c r="L410" i="2"/>
  <c r="L406" i="2"/>
  <c r="L398" i="2"/>
  <c r="L394" i="2"/>
  <c r="L392" i="2"/>
  <c r="L387" i="2"/>
  <c r="L382" i="2"/>
  <c r="L378" i="2"/>
  <c r="L374" i="2"/>
  <c r="L369" i="2"/>
  <c r="L364" i="2"/>
  <c r="L358" i="2"/>
  <c r="L357" i="2"/>
  <c r="L350" i="2"/>
  <c r="L345" i="2"/>
  <c r="L342" i="2"/>
  <c r="L340" i="2"/>
  <c r="L339" i="2"/>
  <c r="L332" i="2"/>
  <c r="L330" i="2"/>
  <c r="L328" i="2"/>
  <c r="L324" i="2"/>
  <c r="L321" i="2"/>
  <c r="L307" i="2"/>
  <c r="L306" i="2"/>
  <c r="L305" i="2"/>
  <c r="L300" i="2"/>
  <c r="L293" i="2"/>
  <c r="L292" i="2"/>
  <c r="L289" i="2"/>
  <c r="L288" i="2"/>
  <c r="L286" i="2"/>
  <c r="L279" i="2"/>
  <c r="L277" i="2"/>
  <c r="L275" i="2"/>
  <c r="L273" i="2"/>
  <c r="L270" i="2"/>
  <c r="L261" i="2"/>
  <c r="L260" i="2"/>
  <c r="L259" i="2"/>
  <c r="L256" i="2"/>
  <c r="L255" i="2"/>
  <c r="L254" i="2"/>
  <c r="L251" i="2"/>
  <c r="L250" i="2"/>
  <c r="L249" i="2"/>
  <c r="L243" i="2"/>
  <c r="L238" i="2"/>
  <c r="L233" i="2"/>
  <c r="L231" i="2"/>
  <c r="L229" i="2"/>
  <c r="L227" i="2"/>
  <c r="L224" i="2"/>
  <c r="L220" i="2"/>
  <c r="L217" i="2"/>
  <c r="L212" i="2"/>
  <c r="L209" i="2"/>
  <c r="L206" i="2"/>
  <c r="L199" i="2"/>
  <c r="L195" i="2"/>
  <c r="L193" i="2"/>
  <c r="L191" i="2"/>
  <c r="L189" i="2"/>
  <c r="L184" i="2"/>
  <c r="L182" i="2"/>
  <c r="L180" i="2"/>
  <c r="L178" i="2"/>
  <c r="L176" i="2"/>
  <c r="L173" i="2"/>
  <c r="L165" i="2"/>
  <c r="L163" i="2"/>
  <c r="L159" i="2"/>
  <c r="L156" i="2"/>
  <c r="L153" i="2"/>
  <c r="L146" i="2"/>
  <c r="L144" i="2"/>
  <c r="L137" i="2"/>
  <c r="L133" i="2"/>
  <c r="L129" i="2"/>
  <c r="L128" i="2"/>
  <c r="L127" i="2"/>
  <c r="L119" i="2"/>
  <c r="L117" i="2"/>
  <c r="L113" i="2"/>
  <c r="L108" i="2"/>
  <c r="L107" i="2"/>
  <c r="L106" i="2"/>
  <c r="L100" i="2"/>
  <c r="L97" i="2"/>
  <c r="L83" i="2"/>
  <c r="L81" i="2"/>
  <c r="L79" i="2"/>
  <c r="L76" i="2"/>
  <c r="L72" i="2"/>
  <c r="L68" i="2"/>
  <c r="L66" i="2"/>
  <c r="L64" i="2"/>
  <c r="L61" i="2"/>
  <c r="L58" i="2"/>
  <c r="L56" i="2"/>
  <c r="L52" i="2"/>
  <c r="L48" i="2"/>
  <c r="L46" i="2"/>
  <c r="L43" i="2"/>
  <c r="L31" i="2"/>
  <c r="L29" i="2"/>
  <c r="L27" i="2"/>
  <c r="L24" i="2"/>
  <c r="L17" i="2"/>
  <c r="L16" i="2"/>
  <c r="L15" i="2"/>
  <c r="L13" i="2"/>
  <c r="K460" i="2"/>
  <c r="K452" i="2"/>
  <c r="K448" i="2"/>
  <c r="K446" i="2"/>
  <c r="K443" i="2"/>
  <c r="K437" i="2"/>
  <c r="K433" i="2"/>
  <c r="K423" i="2"/>
  <c r="K415" i="2"/>
  <c r="K410" i="2"/>
  <c r="K406" i="2"/>
  <c r="K398" i="2"/>
  <c r="K394" i="2"/>
  <c r="K392" i="2"/>
  <c r="K387" i="2"/>
  <c r="K382" i="2"/>
  <c r="K378" i="2"/>
  <c r="K374" i="2"/>
  <c r="K369" i="2"/>
  <c r="K364" i="2"/>
  <c r="K358" i="2"/>
  <c r="K357" i="2"/>
  <c r="K350" i="2"/>
  <c r="K345" i="2"/>
  <c r="K342" i="2"/>
  <c r="K340" i="2"/>
  <c r="K339" i="2"/>
  <c r="K332" i="2"/>
  <c r="K330" i="2"/>
  <c r="K328" i="2"/>
  <c r="K324" i="2"/>
  <c r="K321" i="2"/>
  <c r="K307" i="2"/>
  <c r="K306" i="2"/>
  <c r="K305" i="2"/>
  <c r="K300" i="2"/>
  <c r="K293" i="2"/>
  <c r="K292" i="2"/>
  <c r="K289" i="2"/>
  <c r="K288" i="2"/>
  <c r="K286" i="2"/>
  <c r="K279" i="2"/>
  <c r="K277" i="2"/>
  <c r="K275" i="2"/>
  <c r="K273" i="2"/>
  <c r="K270" i="2"/>
  <c r="K261" i="2"/>
  <c r="K260" i="2"/>
  <c r="K259" i="2"/>
  <c r="K256" i="2"/>
  <c r="K255" i="2"/>
  <c r="K254" i="2"/>
  <c r="K251" i="2"/>
  <c r="K250" i="2"/>
  <c r="K249" i="2"/>
  <c r="K243" i="2"/>
  <c r="K238" i="2"/>
  <c r="K233" i="2"/>
  <c r="K231" i="2"/>
  <c r="K229" i="2"/>
  <c r="K227" i="2"/>
  <c r="K224" i="2"/>
  <c r="K220" i="2"/>
  <c r="K217" i="2"/>
  <c r="K212" i="2"/>
  <c r="K209" i="2"/>
  <c r="K206" i="2"/>
  <c r="K199" i="2"/>
  <c r="K195" i="2"/>
  <c r="K193" i="2"/>
  <c r="K191" i="2"/>
  <c r="K189" i="2"/>
  <c r="K184" i="2"/>
  <c r="K182" i="2"/>
  <c r="K180" i="2"/>
  <c r="K178" i="2"/>
  <c r="K176" i="2"/>
  <c r="K173" i="2"/>
  <c r="K165" i="2"/>
  <c r="K163" i="2"/>
  <c r="K159" i="2"/>
  <c r="K156" i="2"/>
  <c r="K153" i="2"/>
  <c r="K146" i="2"/>
  <c r="K144" i="2"/>
  <c r="K137" i="2"/>
  <c r="K133" i="2"/>
  <c r="K129" i="2"/>
  <c r="K128" i="2"/>
  <c r="K127" i="2"/>
  <c r="K119" i="2"/>
  <c r="K117" i="2"/>
  <c r="K113" i="2"/>
  <c r="K108" i="2"/>
  <c r="K107" i="2"/>
  <c r="K106" i="2"/>
  <c r="K100" i="2"/>
  <c r="K97" i="2"/>
  <c r="K83" i="2"/>
  <c r="K81" i="2"/>
  <c r="K79" i="2"/>
  <c r="K76" i="2"/>
  <c r="K72" i="2"/>
  <c r="K68" i="2"/>
  <c r="K66" i="2"/>
  <c r="K64" i="2"/>
  <c r="K61" i="2"/>
  <c r="K58" i="2"/>
  <c r="K56" i="2"/>
  <c r="K52" i="2"/>
  <c r="K48" i="2"/>
  <c r="K46" i="2"/>
  <c r="K43" i="2"/>
  <c r="K31" i="2"/>
  <c r="K29" i="2"/>
  <c r="K27" i="2"/>
  <c r="K24" i="2"/>
  <c r="K17" i="2"/>
  <c r="K16" i="2"/>
  <c r="K15" i="2"/>
  <c r="K13" i="2"/>
  <c r="I459" i="2"/>
  <c r="I447" i="2"/>
  <c r="I444" i="2" s="1"/>
  <c r="L441" i="2"/>
  <c r="I436" i="2"/>
  <c r="K436" i="2" s="1"/>
  <c r="I432" i="2"/>
  <c r="I431" i="2" s="1"/>
  <c r="I430" i="2" s="1"/>
  <c r="I425" i="2" s="1"/>
  <c r="I422" i="2"/>
  <c r="I419" i="2"/>
  <c r="I418" i="2" s="1"/>
  <c r="I414" i="2"/>
  <c r="I413" i="2" s="1"/>
  <c r="I412" i="2" s="1"/>
  <c r="I409" i="2"/>
  <c r="I408" i="2" s="1"/>
  <c r="I407" i="2" s="1"/>
  <c r="I405" i="2"/>
  <c r="I397" i="2"/>
  <c r="I396" i="2" s="1"/>
  <c r="I393" i="2"/>
  <c r="I391" i="2"/>
  <c r="L391" i="2" s="1"/>
  <c r="I386" i="2"/>
  <c r="I385" i="2" s="1"/>
  <c r="I381" i="2"/>
  <c r="I377" i="2"/>
  <c r="I373" i="2"/>
  <c r="I368" i="2"/>
  <c r="I363" i="2"/>
  <c r="I349" i="2"/>
  <c r="I348" i="2" s="1"/>
  <c r="I344" i="2"/>
  <c r="I343" i="2" s="1"/>
  <c r="I341" i="2"/>
  <c r="I338" i="2"/>
  <c r="I329" i="2"/>
  <c r="I327" i="2"/>
  <c r="I323" i="2"/>
  <c r="I322" i="2" s="1"/>
  <c r="I320" i="2"/>
  <c r="I304" i="2"/>
  <c r="I299" i="2"/>
  <c r="I291" i="2"/>
  <c r="I287" i="2" s="1"/>
  <c r="I285" i="2"/>
  <c r="I278" i="2"/>
  <c r="I276" i="2"/>
  <c r="I274" i="2"/>
  <c r="I272" i="2"/>
  <c r="I269" i="2"/>
  <c r="I268" i="2" s="1"/>
  <c r="I267" i="2" s="1"/>
  <c r="I258" i="2"/>
  <c r="I253" i="2"/>
  <c r="I248" i="2"/>
  <c r="I247" i="2" s="1"/>
  <c r="I242" i="2"/>
  <c r="I241" i="2" s="1"/>
  <c r="I237" i="2"/>
  <c r="I232" i="2"/>
  <c r="I230" i="2"/>
  <c r="I228" i="2"/>
  <c r="I226" i="2"/>
  <c r="I223" i="2"/>
  <c r="I219" i="2"/>
  <c r="I216" i="2"/>
  <c r="I211" i="2"/>
  <c r="I210" i="2" s="1"/>
  <c r="I208" i="2"/>
  <c r="I207" i="2" s="1"/>
  <c r="I205" i="2"/>
  <c r="I204" i="2" s="1"/>
  <c r="I194" i="2"/>
  <c r="I192" i="2"/>
  <c r="I190" i="2"/>
  <c r="I188" i="2"/>
  <c r="I183" i="2"/>
  <c r="I181" i="2"/>
  <c r="I179" i="2"/>
  <c r="I177" i="2"/>
  <c r="I175" i="2"/>
  <c r="I172" i="2"/>
  <c r="I164" i="2"/>
  <c r="I162" i="2"/>
  <c r="I158" i="2"/>
  <c r="I152" i="2"/>
  <c r="I145" i="2"/>
  <c r="I142" i="2" s="1"/>
  <c r="I141" i="2" s="1"/>
  <c r="I143" i="2"/>
  <c r="I136" i="2"/>
  <c r="I132" i="2"/>
  <c r="I126" i="2"/>
  <c r="K112" i="2"/>
  <c r="K111" i="2"/>
  <c r="I105" i="2"/>
  <c r="I104" i="2" s="1"/>
  <c r="I99" i="2"/>
  <c r="I96" i="2"/>
  <c r="I95" i="2" s="1"/>
  <c r="I82" i="2"/>
  <c r="I80" i="2"/>
  <c r="I78" i="2"/>
  <c r="I75" i="2"/>
  <c r="I71" i="2"/>
  <c r="I70" i="2" s="1"/>
  <c r="I67" i="2"/>
  <c r="I65" i="2"/>
  <c r="I63" i="2"/>
  <c r="I60" i="2"/>
  <c r="I57" i="2"/>
  <c r="I55" i="2"/>
  <c r="I51" i="2"/>
  <c r="I47" i="2"/>
  <c r="I45" i="2"/>
  <c r="I42" i="2"/>
  <c r="I30" i="2"/>
  <c r="I28" i="2"/>
  <c r="I26" i="2"/>
  <c r="I23" i="2"/>
  <c r="I14" i="2"/>
  <c r="I12" i="2"/>
  <c r="I88" i="2" l="1"/>
  <c r="J88" i="2"/>
  <c r="I62" i="2"/>
  <c r="I59" i="2" s="1"/>
  <c r="J62" i="2"/>
  <c r="J59" i="2" s="1"/>
  <c r="I225" i="2"/>
  <c r="J225" i="2"/>
  <c r="K422" i="2"/>
  <c r="I421" i="2"/>
  <c r="J326" i="2"/>
  <c r="J325" i="2" s="1"/>
  <c r="J361" i="2"/>
  <c r="J360" i="2" s="1"/>
  <c r="J362" i="2"/>
  <c r="I361" i="2"/>
  <c r="I360" i="2" s="1"/>
  <c r="I362" i="2"/>
  <c r="J335" i="2"/>
  <c r="I326" i="2"/>
  <c r="I335" i="2"/>
  <c r="J301" i="2"/>
  <c r="J218" i="2"/>
  <c r="J77" i="2"/>
  <c r="I174" i="2"/>
  <c r="I77" i="2"/>
  <c r="I69" i="2" s="1"/>
  <c r="J174" i="2"/>
  <c r="L162" i="2"/>
  <c r="J411" i="2"/>
  <c r="I218" i="2"/>
  <c r="J157" i="2"/>
  <c r="J151" i="2" s="1"/>
  <c r="K444" i="2"/>
  <c r="L444" i="2"/>
  <c r="I157" i="2"/>
  <c r="J240" i="2"/>
  <c r="J239" i="2" s="1"/>
  <c r="I284" i="2"/>
  <c r="L368" i="2"/>
  <c r="L341" i="2"/>
  <c r="K327" i="2"/>
  <c r="L216" i="2"/>
  <c r="K167" i="2"/>
  <c r="I166" i="2"/>
  <c r="L166" i="2" s="1"/>
  <c r="L80" i="2"/>
  <c r="L167" i="2"/>
  <c r="K258" i="2"/>
  <c r="J187" i="2"/>
  <c r="J271" i="2"/>
  <c r="J266" i="2" s="1"/>
  <c r="J265" i="2" s="1"/>
  <c r="J284" i="2"/>
  <c r="J283" i="2" s="1"/>
  <c r="J282" i="2" s="1"/>
  <c r="J281" i="2" s="1"/>
  <c r="J280" i="2" s="1"/>
  <c r="L143" i="2"/>
  <c r="L237" i="2"/>
  <c r="J375" i="2"/>
  <c r="L57" i="2"/>
  <c r="K78" i="2"/>
  <c r="K158" i="2"/>
  <c r="K175" i="2"/>
  <c r="L194" i="2"/>
  <c r="K278" i="2"/>
  <c r="L338" i="2"/>
  <c r="I367" i="2"/>
  <c r="L367" i="2" s="1"/>
  <c r="I395" i="2"/>
  <c r="K331" i="2"/>
  <c r="J347" i="2"/>
  <c r="J346" i="2" s="1"/>
  <c r="J395" i="2"/>
  <c r="J383" i="2" s="1"/>
  <c r="J401" i="2"/>
  <c r="K322" i="2"/>
  <c r="K419" i="2"/>
  <c r="I417" i="2"/>
  <c r="L417" i="2" s="1"/>
  <c r="K89" i="2"/>
  <c r="K329" i="2"/>
  <c r="L136" i="2"/>
  <c r="K164" i="2"/>
  <c r="K285" i="2"/>
  <c r="K393" i="2"/>
  <c r="J246" i="2"/>
  <c r="J245" i="2" s="1"/>
  <c r="J244" i="2" s="1"/>
  <c r="L276" i="2"/>
  <c r="L65" i="2"/>
  <c r="L291" i="2"/>
  <c r="L320" i="2"/>
  <c r="K405" i="2"/>
  <c r="L14" i="2"/>
  <c r="K287" i="2"/>
  <c r="L299" i="2"/>
  <c r="K143" i="2"/>
  <c r="K28" i="2"/>
  <c r="L155" i="2"/>
  <c r="K172" i="2"/>
  <c r="K242" i="2"/>
  <c r="L272" i="2"/>
  <c r="L412" i="2"/>
  <c r="J25" i="2"/>
  <c r="J22" i="2" s="1"/>
  <c r="J21" i="2" s="1"/>
  <c r="I404" i="2"/>
  <c r="I403" i="2" s="1"/>
  <c r="I402" i="2" s="1"/>
  <c r="L402" i="2" s="1"/>
  <c r="L377" i="2"/>
  <c r="K344" i="2"/>
  <c r="K304" i="2"/>
  <c r="K230" i="2"/>
  <c r="K67" i="2"/>
  <c r="K188" i="2"/>
  <c r="L253" i="2"/>
  <c r="J142" i="2"/>
  <c r="K247" i="2"/>
  <c r="I236" i="2"/>
  <c r="L236" i="2" s="1"/>
  <c r="I257" i="2"/>
  <c r="K257" i="2" s="1"/>
  <c r="K228" i="2"/>
  <c r="K274" i="2"/>
  <c r="L190" i="2"/>
  <c r="L47" i="2"/>
  <c r="K65" i="2"/>
  <c r="L172" i="2"/>
  <c r="L192" i="2"/>
  <c r="L219" i="2"/>
  <c r="L285" i="2"/>
  <c r="K12" i="2"/>
  <c r="K194" i="2"/>
  <c r="L331" i="2"/>
  <c r="L349" i="2"/>
  <c r="I135" i="2"/>
  <c r="I134" i="2" s="1"/>
  <c r="L23" i="2"/>
  <c r="I440" i="2"/>
  <c r="L440" i="2" s="1"/>
  <c r="L274" i="2"/>
  <c r="L55" i="2"/>
  <c r="L152" i="2"/>
  <c r="L183" i="2"/>
  <c r="K431" i="2"/>
  <c r="L422" i="2"/>
  <c r="L82" i="2"/>
  <c r="K136" i="2"/>
  <c r="K430" i="2"/>
  <c r="K132" i="2"/>
  <c r="K75" i="2"/>
  <c r="I154" i="2"/>
  <c r="K154" i="2" s="1"/>
  <c r="K232" i="2"/>
  <c r="K414" i="2"/>
  <c r="K432" i="2"/>
  <c r="L278" i="2"/>
  <c r="J135" i="2"/>
  <c r="L211" i="2"/>
  <c r="K207" i="2"/>
  <c r="L181" i="2"/>
  <c r="L179" i="2"/>
  <c r="L158" i="2"/>
  <c r="J103" i="2"/>
  <c r="J102" i="2" s="1"/>
  <c r="J101" i="2" s="1"/>
  <c r="L104" i="2"/>
  <c r="K55" i="2"/>
  <c r="K183" i="2"/>
  <c r="L111" i="2"/>
  <c r="K253" i="2"/>
  <c r="L12" i="2"/>
  <c r="L95" i="2"/>
  <c r="K323" i="2"/>
  <c r="L145" i="2"/>
  <c r="L386" i="2"/>
  <c r="L431" i="2"/>
  <c r="K104" i="2"/>
  <c r="K155" i="2"/>
  <c r="K192" i="2"/>
  <c r="K412" i="2"/>
  <c r="K441" i="2"/>
  <c r="L232" i="2"/>
  <c r="L329" i="2"/>
  <c r="L344" i="2"/>
  <c r="L432" i="2"/>
  <c r="L89" i="2"/>
  <c r="K145" i="2"/>
  <c r="L242" i="2"/>
  <c r="L322" i="2"/>
  <c r="J131" i="2"/>
  <c r="J130" i="2" s="1"/>
  <c r="J121" i="2" s="1"/>
  <c r="K341" i="2"/>
  <c r="L26" i="2"/>
  <c r="L71" i="2"/>
  <c r="I252" i="2"/>
  <c r="L252" i="2" s="1"/>
  <c r="I303" i="2"/>
  <c r="I302" i="2" s="1"/>
  <c r="I435" i="2"/>
  <c r="I434" i="2" s="1"/>
  <c r="K434" i="2" s="1"/>
  <c r="K82" i="2"/>
  <c r="K216" i="2"/>
  <c r="K391" i="2"/>
  <c r="K413" i="2"/>
  <c r="L436" i="2"/>
  <c r="L188" i="2"/>
  <c r="J11" i="2"/>
  <c r="J10" i="2" s="1"/>
  <c r="J9" i="2" s="1"/>
  <c r="J8" i="2" s="1"/>
  <c r="J7" i="2" s="1"/>
  <c r="L30" i="2"/>
  <c r="I11" i="2"/>
  <c r="I10" i="2" s="1"/>
  <c r="L60" i="2"/>
  <c r="L210" i="2"/>
  <c r="K152" i="2"/>
  <c r="K291" i="2"/>
  <c r="L207" i="2"/>
  <c r="L323" i="2"/>
  <c r="L230" i="2"/>
  <c r="L258" i="2"/>
  <c r="L409" i="2"/>
  <c r="L430" i="2"/>
  <c r="L42" i="2"/>
  <c r="K126" i="2"/>
  <c r="L126" i="2"/>
  <c r="I125" i="2"/>
  <c r="K125" i="2" s="1"/>
  <c r="K105" i="2"/>
  <c r="K385" i="2"/>
  <c r="I384" i="2"/>
  <c r="L385" i="2"/>
  <c r="K204" i="2"/>
  <c r="L204" i="2"/>
  <c r="L63" i="2"/>
  <c r="L397" i="2"/>
  <c r="K397" i="2"/>
  <c r="K226" i="2"/>
  <c r="L112" i="2"/>
  <c r="L208" i="2"/>
  <c r="L419" i="2"/>
  <c r="L116" i="2"/>
  <c r="L447" i="2"/>
  <c r="K447" i="2"/>
  <c r="K57" i="2"/>
  <c r="L304" i="2"/>
  <c r="L363" i="2"/>
  <c r="J39" i="2"/>
  <c r="K40" i="2"/>
  <c r="K47" i="2"/>
  <c r="I98" i="2"/>
  <c r="L99" i="2"/>
  <c r="K51" i="2"/>
  <c r="L51" i="2"/>
  <c r="I372" i="2"/>
  <c r="L373" i="2"/>
  <c r="K373" i="2"/>
  <c r="L459" i="2"/>
  <c r="K459" i="2"/>
  <c r="K60" i="2"/>
  <c r="K116" i="2"/>
  <c r="K181" i="2"/>
  <c r="K211" i="2"/>
  <c r="K363" i="2"/>
  <c r="K386" i="2"/>
  <c r="L228" i="2"/>
  <c r="L269" i="2"/>
  <c r="L327" i="2"/>
  <c r="L414" i="2"/>
  <c r="L40" i="2"/>
  <c r="I110" i="2"/>
  <c r="I131" i="2"/>
  <c r="L132" i="2"/>
  <c r="I187" i="2"/>
  <c r="L223" i="2"/>
  <c r="K223" i="2"/>
  <c r="I298" i="2"/>
  <c r="I376" i="2"/>
  <c r="I424" i="2"/>
  <c r="L425" i="2"/>
  <c r="K425" i="2"/>
  <c r="K30" i="2"/>
  <c r="K99" i="2"/>
  <c r="K162" i="2"/>
  <c r="K272" i="2"/>
  <c r="K377" i="2"/>
  <c r="L164" i="2"/>
  <c r="L247" i="2"/>
  <c r="L393" i="2"/>
  <c r="L405" i="2"/>
  <c r="J44" i="2"/>
  <c r="L91" i="2"/>
  <c r="K91" i="2"/>
  <c r="K299" i="2"/>
  <c r="I380" i="2"/>
  <c r="L381" i="2"/>
  <c r="K381" i="2"/>
  <c r="L175" i="2"/>
  <c r="I266" i="2"/>
  <c r="L267" i="2"/>
  <c r="K267" i="2"/>
  <c r="L93" i="2"/>
  <c r="K93" i="2"/>
  <c r="L177" i="2"/>
  <c r="K177" i="2"/>
  <c r="I271" i="2"/>
  <c r="I319" i="2"/>
  <c r="I318" i="2" s="1"/>
  <c r="K95" i="2"/>
  <c r="K208" i="2"/>
  <c r="K268" i="2"/>
  <c r="K276" i="2"/>
  <c r="L67" i="2"/>
  <c r="L105" i="2"/>
  <c r="L226" i="2"/>
  <c r="K42" i="2"/>
  <c r="L407" i="2"/>
  <c r="K407" i="2"/>
  <c r="K96" i="2"/>
  <c r="K179" i="2"/>
  <c r="K190" i="2"/>
  <c r="K237" i="2"/>
  <c r="K269" i="2"/>
  <c r="K320" i="2"/>
  <c r="K338" i="2"/>
  <c r="L96" i="2"/>
  <c r="L287" i="2"/>
  <c r="L205" i="2"/>
  <c r="K205" i="2"/>
  <c r="I140" i="2"/>
  <c r="L248" i="2"/>
  <c r="K248" i="2"/>
  <c r="L408" i="2"/>
  <c r="K408" i="2"/>
  <c r="I458" i="2"/>
  <c r="K219" i="2"/>
  <c r="K349" i="2"/>
  <c r="K409" i="2"/>
  <c r="L268" i="2"/>
  <c r="L413" i="2"/>
  <c r="I390" i="2"/>
  <c r="K368" i="2"/>
  <c r="K23" i="2"/>
  <c r="K71" i="2"/>
  <c r="K80" i="2"/>
  <c r="L78" i="2"/>
  <c r="L75" i="2"/>
  <c r="K63" i="2"/>
  <c r="I44" i="2"/>
  <c r="I38" i="2" s="1"/>
  <c r="L45" i="2"/>
  <c r="K45" i="2"/>
  <c r="L28" i="2"/>
  <c r="I25" i="2"/>
  <c r="K26" i="2"/>
  <c r="K14" i="2"/>
  <c r="J38" i="2" l="1"/>
  <c r="J314" i="2"/>
  <c r="J295" i="2" s="1"/>
  <c r="L318" i="2"/>
  <c r="K318" i="2"/>
  <c r="I37" i="2"/>
  <c r="I36" i="2" s="1"/>
  <c r="J69" i="2"/>
  <c r="K142" i="2"/>
  <c r="J141" i="2"/>
  <c r="K141" i="2" s="1"/>
  <c r="J20" i="2"/>
  <c r="J19" i="2" s="1"/>
  <c r="I151" i="2"/>
  <c r="I171" i="2"/>
  <c r="I170" i="2" s="1"/>
  <c r="I169" i="2" s="1"/>
  <c r="J171" i="2"/>
  <c r="J170" i="2" s="1"/>
  <c r="J169" i="2" s="1"/>
  <c r="L360" i="2"/>
  <c r="J359" i="2"/>
  <c r="K360" i="2"/>
  <c r="L361" i="2"/>
  <c r="L362" i="2"/>
  <c r="K362" i="2"/>
  <c r="K361" i="2"/>
  <c r="I215" i="2"/>
  <c r="I214" i="2" s="1"/>
  <c r="K302" i="2"/>
  <c r="J215" i="2"/>
  <c r="J214" i="2" s="1"/>
  <c r="J213" i="2" s="1"/>
  <c r="K403" i="2"/>
  <c r="L284" i="2"/>
  <c r="J150" i="2"/>
  <c r="J149" i="2" s="1"/>
  <c r="L403" i="2"/>
  <c r="L404" i="2"/>
  <c r="K404" i="2"/>
  <c r="L142" i="2"/>
  <c r="I401" i="2"/>
  <c r="L401" i="2" s="1"/>
  <c r="L225" i="2"/>
  <c r="K402" i="2"/>
  <c r="L70" i="2"/>
  <c r="L88" i="2"/>
  <c r="K88" i="2"/>
  <c r="L135" i="2"/>
  <c r="K326" i="2"/>
  <c r="L335" i="2"/>
  <c r="K367" i="2"/>
  <c r="K166" i="2"/>
  <c r="K396" i="2"/>
  <c r="K218" i="2"/>
  <c r="L396" i="2"/>
  <c r="I366" i="2"/>
  <c r="K366" i="2" s="1"/>
  <c r="L154" i="2"/>
  <c r="K236" i="2"/>
  <c r="K225" i="2"/>
  <c r="K59" i="2"/>
  <c r="K135" i="2"/>
  <c r="L435" i="2"/>
  <c r="L326" i="2"/>
  <c r="I325" i="2"/>
  <c r="I314" i="2" s="1"/>
  <c r="K440" i="2"/>
  <c r="K284" i="2"/>
  <c r="I283" i="2"/>
  <c r="K70" i="2"/>
  <c r="K418" i="2"/>
  <c r="L218" i="2"/>
  <c r="L257" i="2"/>
  <c r="L10" i="2"/>
  <c r="K10" i="2"/>
  <c r="K157" i="2"/>
  <c r="L157" i="2"/>
  <c r="L434" i="2"/>
  <c r="I439" i="2"/>
  <c r="I438" i="2" s="1"/>
  <c r="K62" i="2"/>
  <c r="I9" i="2"/>
  <c r="K9" i="2" s="1"/>
  <c r="K335" i="2"/>
  <c r="L11" i="2"/>
  <c r="I246" i="2"/>
  <c r="I245" i="2" s="1"/>
  <c r="I244" i="2" s="1"/>
  <c r="K417" i="2"/>
  <c r="L59" i="2"/>
  <c r="K303" i="2"/>
  <c r="K11" i="2"/>
  <c r="L62" i="2"/>
  <c r="K210" i="2"/>
  <c r="L303" i="2"/>
  <c r="K252" i="2"/>
  <c r="K435" i="2"/>
  <c r="L418" i="2"/>
  <c r="L125" i="2"/>
  <c r="I124" i="2"/>
  <c r="I347" i="2"/>
  <c r="K348" i="2"/>
  <c r="L348" i="2"/>
  <c r="K39" i="2"/>
  <c r="L458" i="2"/>
  <c r="K458" i="2"/>
  <c r="I457" i="2"/>
  <c r="K134" i="2"/>
  <c r="L134" i="2"/>
  <c r="L376" i="2"/>
  <c r="K376" i="2"/>
  <c r="I139" i="2"/>
  <c r="K319" i="2"/>
  <c r="L319" i="2"/>
  <c r="L174" i="2"/>
  <c r="K174" i="2"/>
  <c r="I371" i="2"/>
  <c r="I370" i="2" s="1"/>
  <c r="K372" i="2"/>
  <c r="L372" i="2"/>
  <c r="K44" i="2"/>
  <c r="L271" i="2"/>
  <c r="K271" i="2"/>
  <c r="L98" i="2"/>
  <c r="K98" i="2"/>
  <c r="L115" i="2"/>
  <c r="K115" i="2"/>
  <c r="I114" i="2"/>
  <c r="I389" i="2"/>
  <c r="L390" i="2"/>
  <c r="K390" i="2"/>
  <c r="L198" i="2"/>
  <c r="K198" i="2"/>
  <c r="I240" i="2"/>
  <c r="K241" i="2"/>
  <c r="L241" i="2"/>
  <c r="L187" i="2"/>
  <c r="K187" i="2"/>
  <c r="K395" i="2"/>
  <c r="L395" i="2"/>
  <c r="L39" i="2"/>
  <c r="I265" i="2"/>
  <c r="L266" i="2"/>
  <c r="K266" i="2"/>
  <c r="I109" i="2"/>
  <c r="L110" i="2"/>
  <c r="K110" i="2"/>
  <c r="L384" i="2"/>
  <c r="K384" i="2"/>
  <c r="K343" i="2"/>
  <c r="L343" i="2"/>
  <c r="L424" i="2"/>
  <c r="K424" i="2"/>
  <c r="L449" i="2"/>
  <c r="K449" i="2"/>
  <c r="I379" i="2"/>
  <c r="K380" i="2"/>
  <c r="L380" i="2"/>
  <c r="I130" i="2"/>
  <c r="K131" i="2"/>
  <c r="L131" i="2"/>
  <c r="L298" i="2"/>
  <c r="I297" i="2"/>
  <c r="K298" i="2"/>
  <c r="K77" i="2"/>
  <c r="L77" i="2"/>
  <c r="L44" i="2"/>
  <c r="I22" i="2"/>
  <c r="K25" i="2"/>
  <c r="L25" i="2"/>
  <c r="L314" i="2" l="1"/>
  <c r="K314" i="2"/>
  <c r="L302" i="2"/>
  <c r="I301" i="2"/>
  <c r="K301" i="2" s="1"/>
  <c r="L325" i="2"/>
  <c r="J294" i="2"/>
  <c r="J37" i="2"/>
  <c r="J36" i="2" s="1"/>
  <c r="L366" i="2"/>
  <c r="L141" i="2"/>
  <c r="K401" i="2"/>
  <c r="J140" i="2"/>
  <c r="J139" i="2" s="1"/>
  <c r="J138" i="2" s="1"/>
  <c r="J120" i="2" s="1"/>
  <c r="I365" i="2"/>
  <c r="L365" i="2" s="1"/>
  <c r="K214" i="2"/>
  <c r="K69" i="2"/>
  <c r="L151" i="2"/>
  <c r="I150" i="2"/>
  <c r="I149" i="2" s="1"/>
  <c r="J148" i="2"/>
  <c r="J147" i="2" s="1"/>
  <c r="L214" i="2"/>
  <c r="K151" i="2"/>
  <c r="I213" i="2"/>
  <c r="L213" i="2" s="1"/>
  <c r="K215" i="2"/>
  <c r="L215" i="2"/>
  <c r="L439" i="2"/>
  <c r="K325" i="2"/>
  <c r="L246" i="2"/>
  <c r="K246" i="2"/>
  <c r="K439" i="2"/>
  <c r="I282" i="2"/>
  <c r="K283" i="2"/>
  <c r="L283" i="2"/>
  <c r="I8" i="2"/>
  <c r="I7" i="2" s="1"/>
  <c r="K7" i="2" s="1"/>
  <c r="L69" i="2"/>
  <c r="L9" i="2"/>
  <c r="K171" i="2"/>
  <c r="L171" i="2"/>
  <c r="L124" i="2"/>
  <c r="K124" i="2"/>
  <c r="I123" i="2"/>
  <c r="L421" i="2"/>
  <c r="K421" i="2"/>
  <c r="K170" i="2"/>
  <c r="L170" i="2"/>
  <c r="K130" i="2"/>
  <c r="L130" i="2"/>
  <c r="I103" i="2"/>
  <c r="K109" i="2"/>
  <c r="L109" i="2"/>
  <c r="I346" i="2"/>
  <c r="L347" i="2"/>
  <c r="K347" i="2"/>
  <c r="K114" i="2"/>
  <c r="L114" i="2"/>
  <c r="I456" i="2"/>
  <c r="K457" i="2"/>
  <c r="L457" i="2"/>
  <c r="I375" i="2"/>
  <c r="L379" i="2"/>
  <c r="K379" i="2"/>
  <c r="L297" i="2"/>
  <c r="K297" i="2"/>
  <c r="I296" i="2"/>
  <c r="K438" i="2"/>
  <c r="L438" i="2"/>
  <c r="L265" i="2"/>
  <c r="K265" i="2"/>
  <c r="I239" i="2"/>
  <c r="L240" i="2"/>
  <c r="K240" i="2"/>
  <c r="K371" i="2"/>
  <c r="L371" i="2"/>
  <c r="I138" i="2"/>
  <c r="L245" i="2"/>
  <c r="K245" i="2"/>
  <c r="I388" i="2"/>
  <c r="L389" i="2"/>
  <c r="K389" i="2"/>
  <c r="K38" i="2"/>
  <c r="L38" i="2"/>
  <c r="I21" i="2"/>
  <c r="I20" i="2" s="1"/>
  <c r="L22" i="2"/>
  <c r="K22" i="2"/>
  <c r="I295" i="2" l="1"/>
  <c r="L301" i="2"/>
  <c r="J35" i="2"/>
  <c r="K37" i="2"/>
  <c r="L140" i="2"/>
  <c r="L139" i="2"/>
  <c r="K140" i="2"/>
  <c r="K139" i="2"/>
  <c r="K365" i="2"/>
  <c r="K150" i="2"/>
  <c r="L150" i="2"/>
  <c r="K213" i="2"/>
  <c r="L7" i="2"/>
  <c r="I281" i="2"/>
  <c r="L282" i="2"/>
  <c r="K282" i="2"/>
  <c r="L8" i="2"/>
  <c r="K8" i="2"/>
  <c r="L37" i="2"/>
  <c r="I122" i="2"/>
  <c r="I121" i="2" s="1"/>
  <c r="L123" i="2"/>
  <c r="K123" i="2"/>
  <c r="K244" i="2"/>
  <c r="L244" i="2"/>
  <c r="L370" i="2"/>
  <c r="K370" i="2"/>
  <c r="K296" i="2"/>
  <c r="L296" i="2"/>
  <c r="L169" i="2"/>
  <c r="K169" i="2"/>
  <c r="K375" i="2"/>
  <c r="L375" i="2"/>
  <c r="I359" i="2"/>
  <c r="L239" i="2"/>
  <c r="K239" i="2"/>
  <c r="I411" i="2"/>
  <c r="L416" i="2"/>
  <c r="K416" i="2"/>
  <c r="I102" i="2"/>
  <c r="K103" i="2"/>
  <c r="L103" i="2"/>
  <c r="K456" i="2"/>
  <c r="L456" i="2"/>
  <c r="I383" i="2"/>
  <c r="L388" i="2"/>
  <c r="K388" i="2"/>
  <c r="L138" i="2"/>
  <c r="K138" i="2"/>
  <c r="L149" i="2"/>
  <c r="K149" i="2"/>
  <c r="I148" i="2"/>
  <c r="I147" i="2" s="1"/>
  <c r="L346" i="2"/>
  <c r="K346" i="2"/>
  <c r="L21" i="2"/>
  <c r="K21" i="2"/>
  <c r="L36" i="2" l="1"/>
  <c r="J18" i="2"/>
  <c r="J461" i="2" s="1"/>
  <c r="I294" i="2"/>
  <c r="K36" i="2"/>
  <c r="L281" i="2"/>
  <c r="K281" i="2"/>
  <c r="I280" i="2"/>
  <c r="K122" i="2"/>
  <c r="L122" i="2"/>
  <c r="I101" i="2"/>
  <c r="L102" i="2"/>
  <c r="K102" i="2"/>
  <c r="K295" i="2"/>
  <c r="L295" i="2"/>
  <c r="L359" i="2"/>
  <c r="K359" i="2"/>
  <c r="K148" i="2"/>
  <c r="L148" i="2"/>
  <c r="K383" i="2"/>
  <c r="L383" i="2"/>
  <c r="L411" i="2"/>
  <c r="K411" i="2"/>
  <c r="I19" i="2"/>
  <c r="K20" i="2"/>
  <c r="L20" i="2"/>
  <c r="L280" i="2" l="1"/>
  <c r="K280" i="2"/>
  <c r="L121" i="2"/>
  <c r="I120" i="2"/>
  <c r="K121" i="2"/>
  <c r="K294" i="2"/>
  <c r="L294" i="2"/>
  <c r="K101" i="2"/>
  <c r="L101" i="2"/>
  <c r="I35" i="2"/>
  <c r="I18" i="2" s="1"/>
  <c r="L147" i="2"/>
  <c r="K147" i="2"/>
  <c r="K19" i="2"/>
  <c r="L19" i="2"/>
  <c r="L120" i="2" l="1"/>
  <c r="K120" i="2"/>
  <c r="L35" i="2"/>
  <c r="K35" i="2"/>
  <c r="K18" i="2"/>
  <c r="I461" i="2" l="1"/>
  <c r="L461" i="2" s="1"/>
  <c r="L18" i="2"/>
  <c r="K461" i="2" l="1"/>
</calcChain>
</file>

<file path=xl/sharedStrings.xml><?xml version="1.0" encoding="utf-8"?>
<sst xmlns="http://schemas.openxmlformats.org/spreadsheetml/2006/main" count="2026" uniqueCount="452">
  <si>
    <t/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</si>
  <si>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</si>
  <si>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</si>
  <si>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</si>
  <si>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</si>
  <si>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</si>
  <si>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</si>
  <si>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</si>
  <si>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</si>
  <si>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</si>
  <si>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</si>
  <si>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</si>
  <si>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</si>
  <si>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</si>
  <si>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</si>
  <si>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</si>
  <si>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</si>
  <si>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</si>
  <si>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</si>
  <si>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</si>
  <si>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</si>
  <si>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</si>
  <si>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</si>
  <si>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</si>
  <si>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</si>
  <si>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</si>
  <si>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</si>
  <si>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</si>
  <si>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</si>
  <si>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</si>
  <si>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</si>
  <si>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</si>
  <si>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</si>
  <si>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</si>
  <si>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</si>
  <si>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</si>
  <si>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</si>
  <si>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</si>
  <si>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</si>
  <si>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</si>
  <si>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</si>
  <si>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</si>
  <si>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</si>
  <si>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</si>
  <si>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</si>
  <si>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</si>
  <si>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</si>
  <si>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</si>
  <si>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</si>
  <si>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</si>
  <si>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</si>
  <si>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</si>
  <si>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</si>
  <si>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</si>
  <si>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</si>
  <si>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</si>
  <si>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</si>
  <si>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</si>
  <si>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</si>
  <si>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</si>
  <si>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</si>
  <si>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</si>
  <si>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</si>
  <si>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</si>
  <si>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</si>
  <si>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</si>
  <si>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</si>
  <si>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</si>
  <si>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</si>
  <si>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</si>
  <si>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</si>
  <si>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</si>
  <si>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</si>
  <si>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</si>
  <si>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</si>
  <si>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</si>
  <si>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</si>
  <si>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</si>
  <si>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</si>
  <si>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</si>
  <si>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</si>
  <si>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</si>
  <si>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</si>
  <si>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</si>
  <si>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</si>
  <si>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</si>
  <si>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</si>
  <si>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</si>
  <si>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</si>
  <si>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</si>
  <si>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</si>
  <si>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</si>
  <si>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</si>
  <si>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</si>
  <si>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</si>
  <si>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</si>
  <si>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</si>
  <si>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</si>
  <si>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</si>
  <si>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 xml:space="preserve">Образование 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</si>
  <si>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</si>
  <si>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</si>
  <si>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</si>
  <si>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</si>
  <si>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</si>
  <si>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</si>
  <si>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</si>
  <si>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</si>
  <si>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</si>
  <si>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</si>
  <si>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</si>
  <si>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</si>
  <si>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</si>
  <si>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</si>
  <si>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</si>
  <si>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</si>
  <si>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</si>
  <si>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</si>
  <si>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</si>
  <si>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</si>
  <si>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</si>
  <si>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</si>
  <si>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</si>
  <si>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</si>
  <si>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</si>
  <si>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библиотечного дела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</si>
  <si>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</si>
  <si>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</si>
  <si>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</si>
  <si>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</si>
  <si>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</si>
  <si>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</si>
  <si>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</si>
  <si>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</si>
  <si>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</si>
  <si>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</si>
  <si>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</si>
  <si>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</si>
  <si>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</si>
  <si>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</si>
  <si>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</si>
  <si>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</si>
  <si>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63 1 03 00600</t>
  </si>
  <si>
    <t>6П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</si>
  <si>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</si>
  <si>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</si>
  <si>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</si>
  <si>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</si>
  <si>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63 2 03 00600</t>
  </si>
  <si>
    <t>63 3 00 00000</t>
  </si>
  <si>
    <t>63 3 02 00000</t>
  </si>
  <si>
    <t>63 3 02 00010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</si>
  <si>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</si>
  <si>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</si>
  <si>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</si>
  <si>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</si>
  <si>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</si>
  <si>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</si>
  <si>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</si>
  <si>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</si>
  <si>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</si>
  <si>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</si>
  <si>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</si>
  <si>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</si>
  <si>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</si>
  <si>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</si>
  <si>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</si>
  <si>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</si>
  <si>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</si>
  <si>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</si>
  <si>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</si>
  <si>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</si>
  <si>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</si>
  <si>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</si>
  <si>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</si>
  <si>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</si>
  <si>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</si>
  <si>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</si>
  <si>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</si>
  <si>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</si>
  <si>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</si>
  <si>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</si>
  <si>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</si>
  <si>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</si>
  <si>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</si>
  <si>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</si>
  <si>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</si>
  <si>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</si>
  <si>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</si>
  <si>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</si>
  <si>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</si>
  <si>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</si>
  <si>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</si>
  <si>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</si>
  <si>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</si>
  <si>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</si>
  <si>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</si>
  <si>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</si>
  <si>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</si>
  <si>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</si>
  <si>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</si>
  <si>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</si>
  <si>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</si>
  <si>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</si>
  <si>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</si>
  <si>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</si>
  <si>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</si>
  <si>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Обеспечение деятельности Единой дежурно-диспетчерской службы</t>
  </si>
  <si>
    <t>6Д 0 00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</si>
  <si>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</si>
  <si>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</si>
  <si>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</si>
  <si>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</si>
  <si>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</si>
  <si>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</si>
  <si>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</si>
  <si>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</si>
  <si>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</si>
  <si>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</si>
  <si>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</si>
  <si>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</si>
  <si>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</si>
  <si>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</si>
  <si>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</si>
  <si>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</si>
  <si>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</si>
  <si>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</si>
  <si>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</si>
  <si>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71 0 00 61020</t>
  </si>
  <si>
    <t>71 0 00 61040</t>
  </si>
  <si>
    <t>Проведение и участие в спортивных соревнованиях, турнирах различных уровней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</si>
  <si>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</si>
  <si>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</si>
  <si>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</si>
  <si>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</si>
  <si>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</si>
  <si>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</si>
  <si>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</si>
  <si>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</si>
  <si>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</si>
  <si>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</si>
  <si>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</si>
  <si>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</si>
  <si>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</si>
  <si>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</si>
  <si>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</si>
  <si>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</si>
  <si>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</si>
  <si>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</si>
  <si>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</si>
  <si>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</si>
  <si>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</si>
  <si>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</si>
  <si>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</si>
  <si>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</si>
  <si>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</si>
  <si>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</si>
  <si>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</si>
  <si>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</si>
  <si>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</si>
  <si>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</si>
  <si>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</si>
  <si>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</si>
  <si>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</si>
  <si>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</si>
  <si>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</si>
  <si>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</si>
  <si>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</si>
  <si>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</si>
  <si>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</si>
  <si>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</si>
  <si>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</si>
  <si>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</si>
  <si>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</si>
  <si>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</si>
  <si>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</si>
  <si>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</si>
  <si>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</si>
  <si>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</si>
  <si>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</si>
  <si>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</si>
  <si>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</si>
  <si>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</si>
  <si>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</si>
  <si>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</si>
  <si>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>62 3 04 00000</t>
  </si>
  <si>
    <t>62 3 04 00010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</si>
  <si>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</si>
  <si>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</si>
  <si>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</si>
  <si>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</si>
  <si>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</si>
  <si>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</si>
  <si>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</si>
  <si>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</si>
  <si>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</si>
  <si>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</si>
  <si>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63 1 02 00000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</si>
  <si>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</si>
  <si>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Доп. клас- сиф.</t>
  </si>
  <si>
    <t>62 3 03 00000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</si>
  <si>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</si>
  <si>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Жилищное хозяйство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</si>
  <si>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</si>
  <si>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</si>
  <si>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</si>
  <si>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</si>
  <si>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</si>
  <si>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</si>
  <si>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</si>
  <si>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</si>
  <si>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6С 0 00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</si>
  <si>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</si>
  <si>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</si>
  <si>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Дотации на выравнивание бюджетной обеспеченности сельских поселений за счет средств бюджета республики Адыгея</t>
  </si>
  <si>
    <t>Мероприятия по созданию комфортных условий для деятельности и отдыха жителей района</t>
  </si>
  <si>
    <t>63 1 08 00000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</si>
  <si>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</si>
  <si>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</si>
  <si>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>63 5 05 00000</t>
  </si>
  <si>
    <t>72 0 08 00310</t>
  </si>
  <si>
    <t>Дополнительное образование детей</t>
  </si>
  <si>
    <t>Содержание объектов специального назначения за счет средств бюджета МО "Гиагинский район"</t>
  </si>
  <si>
    <t>6Ф 4 00 00000</t>
  </si>
  <si>
    <t>Мероприятие по укреплению материально-технической базы</t>
  </si>
  <si>
    <t>6Д 0 03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</si>
  <si>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</si>
  <si>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</si>
  <si>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</si>
  <si>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Благоустройство</t>
  </si>
  <si>
    <t>6Ф 1 01 L4970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</si>
  <si>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</si>
  <si>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</si>
  <si>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</si>
  <si>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62 2 03 00070</t>
  </si>
  <si>
    <t>Комплектование библиотечных фондов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</si>
  <si>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</si>
  <si>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</si>
  <si>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Выплата стипендий учащимся - победителям республиканских, всероссийских и международных олимпиад, конкурсов, соревнований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</si>
  <si>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</si>
  <si>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>Участие в мероприятиях, конкурсах, слетах, олимпиадах, фестивалях, спортивных соревнованиях</t>
  </si>
  <si>
    <t>Организация работы летних оздоровительных лагерей с дневным пребыванием детей на базе общеобразовательных организаций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</si>
  <si>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</si>
  <si>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</si>
  <si>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</si>
  <si>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</si>
  <si>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</si>
  <si>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</si>
  <si>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</si>
  <si>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Частичная компенсация дополнительных расходов на повышение оплаты труда работников бюджетной сферы</t>
  </si>
  <si>
    <t>63 5 03 S0550</t>
  </si>
  <si>
    <t>63 1 03 S0550</t>
  </si>
  <si>
    <t>63 2 03 S0550</t>
  </si>
  <si>
    <t>63 3 03 S0550</t>
  </si>
  <si>
    <t>62 3 03 S0550</t>
  </si>
  <si>
    <t>62 1 04 S0550</t>
  </si>
  <si>
    <t>62 2 04 S0550</t>
  </si>
  <si>
    <t>Реализация программ формирования современной городской среды</t>
  </si>
  <si>
    <t>Отклонение       (+;-)</t>
  </si>
  <si>
    <t>Процент исполнения к уточненному плану</t>
  </si>
  <si>
    <t>63 1 02 00010</t>
  </si>
  <si>
    <t>63 4 01 00600</t>
  </si>
  <si>
    <t>63 4 01 S0550</t>
  </si>
  <si>
    <t>63 4 02 69010</t>
  </si>
  <si>
    <t xml:space="preserve">Приложение № 5                                                                                                                                                                                                                                      </t>
  </si>
  <si>
    <t>к отчету</t>
  </si>
  <si>
    <t xml:space="preserve">                                тысяч рублей</t>
  </si>
  <si>
    <t>63 4 00 00000</t>
  </si>
  <si>
    <t>Подпрограмма "Сохранение и развитие театрального дела"</t>
  </si>
  <si>
    <t>62 2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</si>
  <si>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</si>
  <si>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Мероприятие по обновлению материально-технической базы, приобретение специального оборудования для учреждений культурно-досуговой деятельности </t>
  </si>
  <si>
    <t>6И 1 01 00000</t>
  </si>
  <si>
    <t>62 2 03 00080</t>
  </si>
  <si>
    <t>Благоустройство общеобразовательных организаций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</si>
  <si>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</si>
  <si>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</si>
  <si>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Подпрограмма «Организационное и техническое обеспечение реализации муниципальной программы»</t>
  </si>
  <si>
    <t>71 0 F2 55550</t>
  </si>
  <si>
    <t>Е.Деркачева</t>
  </si>
  <si>
    <t>6П 0 04 00000</t>
  </si>
  <si>
    <t>Проведение благотворительных марафонов</t>
  </si>
  <si>
    <t>62 2 09 60220</t>
  </si>
  <si>
    <t>6Ц 0 01 00000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</si>
  <si>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</si>
  <si>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Ведомственная целевая программа "Регулирование имущественных отношений"  на территории МО "Гиагинский район"</t>
  </si>
  <si>
    <t>71 5 00 00800</t>
  </si>
  <si>
    <t>Проведение выборов депутатов представительного органа муниципального образования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</si>
  <si>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</si>
  <si>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71 5 00 00000</t>
  </si>
  <si>
    <t>Проведение выборов и референдумов</t>
  </si>
  <si>
    <t>6Я 0 01 00500</t>
  </si>
  <si>
    <t>Строительство объектов муниципальной собственности</t>
  </si>
  <si>
    <t>71 0 00 60360</t>
  </si>
  <si>
    <t>Мероприятия по совершенствованию системы организации дорожного движения</t>
  </si>
  <si>
    <t>6И 3 01 00500</t>
  </si>
  <si>
    <t>6И 3 01 00000</t>
  </si>
  <si>
    <t>6И 3 00 00000</t>
  </si>
  <si>
    <t>Подпрограмма "Обеспечение деятельности МКУ ЕДДС МО "Гиагинский район"</t>
  </si>
  <si>
    <t>6Д 1 01 00000</t>
  </si>
  <si>
    <t>6Д 1 00 00000</t>
  </si>
  <si>
    <t>Подпрограмма  "Развитие сельского хозяйства"</t>
  </si>
  <si>
    <t>6Д 2 02 L5760</t>
  </si>
  <si>
    <t>Реализация проектов комплексного развития муниципального образования (сельского поселения, сельских населенных пунктов (агломераций))</t>
  </si>
  <si>
    <t>6Д 2 03 L5761</t>
  </si>
  <si>
    <t>6Д 2 00 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</si>
  <si>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</si>
  <si>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Муниципальная программа МО "Гиагинский район"  "Развитие сельского хозяйства и  комплексного развития сельских территорий"</t>
  </si>
  <si>
    <t>6С 0 01 00000</t>
  </si>
  <si>
    <t>Проведение ремонта в жилых домах ветеранов ВОВ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</si>
  <si>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годов"</t>
  </si>
  <si>
    <t>6Г 0 P5 90002</t>
  </si>
  <si>
    <t>6И 2 01 00000</t>
  </si>
  <si>
    <t>Реализация  мероприятий по защите населения и территории от чрезвычайных ситуаций природного и техногенного характера</t>
  </si>
  <si>
    <t>62 2 06 00010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</si>
  <si>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</si>
  <si>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62 2 10 53030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</si>
  <si>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</si>
  <si>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6П 0 00 1000</t>
  </si>
  <si>
    <t>63 1 11 L5192</t>
  </si>
  <si>
    <t>63 1 04 00000</t>
  </si>
  <si>
    <t xml:space="preserve">Развитие казачьей культуры </t>
  </si>
  <si>
    <t>63 1 А1 55192</t>
  </si>
  <si>
    <t>63 3 05 L5195</t>
  </si>
  <si>
    <t>63 3 06 L5191</t>
  </si>
  <si>
    <t>63 3 11 L5192</t>
  </si>
  <si>
    <t>63 3 02 00040</t>
  </si>
  <si>
    <t>Мероприятия по укреплению пожарной безопаности библиотек</t>
  </si>
  <si>
    <t>72 0 02 00000</t>
  </si>
  <si>
    <t>Выплата единовременного поощрения в связи с выходом на муниципальную пенсию за выслугу лет</t>
  </si>
  <si>
    <t xml:space="preserve">Реализация мероприятий по энергосбережению и повышению энергетической эффективности </t>
  </si>
  <si>
    <t>Государственная 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</si>
  <si>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Поддержка отрасли культуры (муниципальная поддержка лучших сельских учреждений культуры)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</si>
  <si>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</si>
  <si>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Обеспечение доступности объектов социальной направленности для инвалидов и других маломобильных групп населения</t>
  </si>
  <si>
    <t>Обеспечение проведения выборов,референдумов</t>
  </si>
  <si>
    <t>Реализация мероприятий по профилактике терроризма и экстремизма</t>
  </si>
  <si>
    <t>Муниципальная программа МО "Гиагинский район" "Развитие сельского хозяйства и регулирование рынков сельскохозяйственной продукции сырья и продовольствия"</t>
  </si>
  <si>
    <t>Ведомственная целевая программа "Регулирование имущественных отношений"на 2014-2020 годы  на территории МО "Гиагинский район""</t>
  </si>
  <si>
    <t>Муниципальная программа МО "Гиагинский район"  "Развитие сельского хозяйства и комплексного развития сельских территорий""</t>
  </si>
  <si>
    <t>Субсидия на возмещение части затрат по капитальному ремонту многоквартирных домов некоммерческим организациям</t>
  </si>
  <si>
    <t>Обеспечение комплексного развития сельских территорий (развитие газификации на сельских территориях)</t>
  </si>
  <si>
    <t>6Д 2 01 L5671</t>
  </si>
  <si>
    <t>Обустройство и восстановление воинских захоронений, находящихся в муниципальной собственности</t>
  </si>
  <si>
    <t>71 0 00 L2991</t>
  </si>
  <si>
    <t>Подпрограмма "Развитие сельского хозяйства и комплексное развитие территорий Гиагинского района"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</si>
  <si>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</si>
  <si>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Фактическое исполнение на 01.07.2020г.</t>
  </si>
  <si>
    <t>63 1 06 00000</t>
  </si>
  <si>
    <t>Благоустройство территории учреждений культуры</t>
  </si>
  <si>
    <t>Ведомственная структура расходов бюджета муниципального образования "Гиагинский район" за  1 полугодие 2020 года</t>
  </si>
  <si>
    <t>Уточненный план на 1.07.2020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</si>
</sst>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84">
    <xf numFmtId="0" fontId="0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top" wrapText="1"/>
    </xf>
    <xf numFmtId="164" fontId="0" fillId="2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4"/>
  <sheetViews>
    <sheetView tabSelected="1" view="pageBreakPreview" topLeftCell="A449" zoomScaleNormal="80" zoomScaleSheetLayoutView="100" workbookViewId="0">
      <selection activeCell="B6" sqref="B6"/>
    </sheetView>
  </sheetViews>
  <sheetFormatPr defaultRowHeight="12.75" x14ac:dyDescent="0.2"/>
  <cols>
    <col min="1" max="1" width="4.5" customWidth="1"/>
    <col min="2" max="2" width="110.33203125" customWidth="1"/>
    <col min="3" max="3" width="10.6640625" customWidth="1"/>
    <col min="4" max="5" width="9.33203125" customWidth="1"/>
    <col min="6" max="6" width="21.33203125" customWidth="1"/>
    <col min="7" max="7" width="7.83203125" customWidth="1"/>
    <col min="8" max="8" width="9.1640625" hidden="1" customWidth="1"/>
    <col min="9" max="9" width="20.6640625" customWidth="1"/>
    <col min="10" max="10" width="20" customWidth="1"/>
    <col min="11" max="11" width="21.33203125" customWidth="1"/>
    <col min="12" max="12" width="17.33203125" style="37" customWidth="1"/>
    <col min="13" max="13" width="16.1640625" customWidth="1"/>
    <col min="14" max="14" width="16.6640625" customWidth="1"/>
    <col min="17" max="17" width="16.83203125" customWidth="1"/>
  </cols>
  <sheetData>
    <row r="1" spans="1:29" ht="17.25" customHeight="1" x14ac:dyDescent="0.2">
      <c r="D1" s="73"/>
      <c r="E1" s="73"/>
      <c r="F1" s="73"/>
      <c r="G1" s="73"/>
      <c r="H1" s="73"/>
      <c r="I1" s="73"/>
      <c r="J1" s="73"/>
      <c r="K1" s="73" t="s">
        <v>364</v>
      </c>
      <c r="L1" s="73"/>
      <c r="M1" s="73"/>
      <c r="N1" s="73"/>
      <c r="O1" s="73"/>
      <c r="P1" s="73"/>
    </row>
    <row r="2" spans="1:29" ht="14.25" customHeight="1" x14ac:dyDescent="0.2">
      <c r="D2" s="81"/>
      <c r="E2" s="81"/>
      <c r="F2" s="81"/>
      <c r="G2" s="81"/>
      <c r="H2" s="81"/>
      <c r="I2" s="81"/>
      <c r="K2" s="81" t="s">
        <v>365</v>
      </c>
      <c r="L2" s="81"/>
      <c r="M2" s="81"/>
      <c r="N2" s="81"/>
      <c r="O2" s="81"/>
      <c r="P2" s="81"/>
    </row>
    <row r="3" spans="1:29" ht="14.25" customHeight="1" x14ac:dyDescent="0.2">
      <c r="A3" s="78" t="s">
        <v>450</v>
      </c>
      <c r="B3" s="78"/>
      <c r="C3" s="78"/>
      <c r="D3" s="78"/>
      <c r="E3" s="78"/>
      <c r="F3" s="78"/>
      <c r="G3" s="78"/>
      <c r="H3" s="10"/>
      <c r="I3" s="42"/>
      <c r="J3" s="42"/>
      <c r="K3" s="42"/>
    </row>
    <row r="4" spans="1:29" ht="10.5" hidden="1" customHeight="1" x14ac:dyDescent="0.2">
      <c r="A4" s="15"/>
      <c r="B4" s="80"/>
      <c r="C4" s="80"/>
      <c r="D4" s="80"/>
      <c r="E4" s="80"/>
      <c r="F4" s="80"/>
      <c r="G4" s="80"/>
      <c r="H4" s="80"/>
      <c r="I4" s="44"/>
      <c r="J4" s="44"/>
      <c r="K4" s="44"/>
    </row>
    <row r="5" spans="1:29" ht="16.5" customHeight="1" thickBot="1" x14ac:dyDescent="0.25">
      <c r="A5" s="82" t="s">
        <v>366</v>
      </c>
      <c r="B5" s="82"/>
      <c r="C5" s="82"/>
      <c r="D5" s="82"/>
      <c r="E5" s="82"/>
      <c r="F5" s="82"/>
      <c r="G5" s="82"/>
      <c r="H5" s="82"/>
      <c r="I5" s="83"/>
      <c r="J5" s="83"/>
      <c r="K5" s="83"/>
      <c r="L5" s="83"/>
    </row>
    <row r="6" spans="1:29" ht="79.5" customHeight="1" x14ac:dyDescent="0.2">
      <c r="A6" s="47" t="s">
        <v>1</v>
      </c>
      <c r="B6" s="48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7</v>
      </c>
      <c r="H6" s="49" t="s">
        <v>299</v>
      </c>
      <c r="I6" s="50" t="s">
        <v>451</v>
      </c>
      <c r="J6" s="51" t="s">
        <v>447</v>
      </c>
      <c r="K6" s="52" t="s">
        <v>358</v>
      </c>
      <c r="L6" s="53" t="s">
        <v>359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.75" x14ac:dyDescent="0.2">
      <c r="A7" s="54">
        <v>1</v>
      </c>
      <c r="B7" s="55" t="s">
        <v>60</v>
      </c>
      <c r="C7" s="54">
        <v>901</v>
      </c>
      <c r="D7" s="54" t="s">
        <v>0</v>
      </c>
      <c r="E7" s="54" t="s">
        <v>0</v>
      </c>
      <c r="F7" s="54" t="s">
        <v>0</v>
      </c>
      <c r="G7" s="56" t="s">
        <v>0</v>
      </c>
      <c r="H7" s="56"/>
      <c r="I7" s="38">
        <f t="shared" ref="I7:I10" si="0">I8</f>
        <v>3632.3999999999996</v>
      </c>
      <c r="J7" s="38">
        <f>J8</f>
        <v>1741.2207599999999</v>
      </c>
      <c r="K7" s="38">
        <f>SUM(J7-I7)</f>
        <v>-1891.1792399999997</v>
      </c>
      <c r="L7" s="38">
        <f>SUM(J7/I7*100)</f>
        <v>47.935820944829864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5.75" x14ac:dyDescent="0.2">
      <c r="A8" s="1" t="s">
        <v>0</v>
      </c>
      <c r="B8" s="1" t="s">
        <v>37</v>
      </c>
      <c r="C8" s="2">
        <v>901</v>
      </c>
      <c r="D8" s="2" t="s">
        <v>19</v>
      </c>
      <c r="E8" s="2" t="s">
        <v>0</v>
      </c>
      <c r="F8" s="2" t="s">
        <v>0</v>
      </c>
      <c r="G8" s="4" t="s">
        <v>0</v>
      </c>
      <c r="H8" s="4"/>
      <c r="I8" s="39">
        <f t="shared" si="0"/>
        <v>3632.3999999999996</v>
      </c>
      <c r="J8" s="39">
        <f>J9</f>
        <v>1741.2207599999999</v>
      </c>
      <c r="K8" s="39">
        <f t="shared" ref="K8:K76" si="1">SUM(J8-I8)</f>
        <v>-1891.1792399999997</v>
      </c>
      <c r="L8" s="39">
        <f t="shared" ref="L8:L76" si="2">SUM(J8/I8*100)</f>
        <v>47.935820944829864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31.5" x14ac:dyDescent="0.2">
      <c r="A9" s="1" t="s">
        <v>0</v>
      </c>
      <c r="B9" s="1" t="s">
        <v>58</v>
      </c>
      <c r="C9" s="2">
        <v>901</v>
      </c>
      <c r="D9" s="2" t="s">
        <v>19</v>
      </c>
      <c r="E9" s="2" t="s">
        <v>25</v>
      </c>
      <c r="F9" s="2" t="s">
        <v>0</v>
      </c>
      <c r="G9" s="4" t="s">
        <v>0</v>
      </c>
      <c r="H9" s="4"/>
      <c r="I9" s="39">
        <f t="shared" si="0"/>
        <v>3632.3999999999996</v>
      </c>
      <c r="J9" s="39">
        <f>J10</f>
        <v>1741.2207599999999</v>
      </c>
      <c r="K9" s="39">
        <f t="shared" si="1"/>
        <v>-1891.1792399999997</v>
      </c>
      <c r="L9" s="39">
        <f t="shared" si="2"/>
        <v>47.935820944829864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5.75" x14ac:dyDescent="0.2">
      <c r="A10" s="45" t="s">
        <v>0</v>
      </c>
      <c r="B10" s="1" t="s">
        <v>30</v>
      </c>
      <c r="C10" s="2">
        <v>901</v>
      </c>
      <c r="D10" s="2" t="s">
        <v>19</v>
      </c>
      <c r="E10" s="2" t="s">
        <v>25</v>
      </c>
      <c r="F10" s="2" t="s">
        <v>135</v>
      </c>
      <c r="G10" s="4" t="s">
        <v>0</v>
      </c>
      <c r="H10" s="4"/>
      <c r="I10" s="39">
        <f t="shared" si="0"/>
        <v>3632.3999999999996</v>
      </c>
      <c r="J10" s="39">
        <f>J11</f>
        <v>1741.2207599999999</v>
      </c>
      <c r="K10" s="39">
        <f t="shared" si="1"/>
        <v>-1891.1792399999997</v>
      </c>
      <c r="L10" s="39">
        <f t="shared" si="2"/>
        <v>47.935820944829864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31.5" x14ac:dyDescent="0.2">
      <c r="A11" s="1" t="s">
        <v>0</v>
      </c>
      <c r="B11" s="1" t="s">
        <v>61</v>
      </c>
      <c r="C11" s="2">
        <v>901</v>
      </c>
      <c r="D11" s="2" t="s">
        <v>19</v>
      </c>
      <c r="E11" s="2" t="s">
        <v>25</v>
      </c>
      <c r="F11" s="2" t="s">
        <v>136</v>
      </c>
      <c r="G11" s="4" t="s">
        <v>0</v>
      </c>
      <c r="H11" s="4"/>
      <c r="I11" s="39">
        <f>I12+I14</f>
        <v>3632.3999999999996</v>
      </c>
      <c r="J11" s="39">
        <f>J12+J14</f>
        <v>1741.2207599999999</v>
      </c>
      <c r="K11" s="39">
        <f t="shared" si="1"/>
        <v>-1891.1792399999997</v>
      </c>
      <c r="L11" s="39">
        <f t="shared" si="2"/>
        <v>47.935820944829864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5.75" x14ac:dyDescent="0.2">
      <c r="A12" s="1" t="s">
        <v>0</v>
      </c>
      <c r="B12" s="1" t="s">
        <v>62</v>
      </c>
      <c r="C12" s="2">
        <v>901</v>
      </c>
      <c r="D12" s="2" t="s">
        <v>19</v>
      </c>
      <c r="E12" s="2" t="s">
        <v>25</v>
      </c>
      <c r="F12" s="2" t="s">
        <v>134</v>
      </c>
      <c r="G12" s="4" t="s">
        <v>0</v>
      </c>
      <c r="H12" s="4"/>
      <c r="I12" s="39">
        <f>I13</f>
        <v>1356</v>
      </c>
      <c r="J12" s="39">
        <f>J13</f>
        <v>793.31695999999999</v>
      </c>
      <c r="K12" s="39">
        <f t="shared" si="1"/>
        <v>-562.68304000000001</v>
      </c>
      <c r="L12" s="39">
        <f t="shared" si="2"/>
        <v>58.504200589970502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47.25" x14ac:dyDescent="0.2">
      <c r="A13" s="45" t="s">
        <v>0</v>
      </c>
      <c r="B13" s="1" t="s">
        <v>20</v>
      </c>
      <c r="C13" s="2">
        <v>901</v>
      </c>
      <c r="D13" s="2" t="s">
        <v>19</v>
      </c>
      <c r="E13" s="2" t="s">
        <v>25</v>
      </c>
      <c r="F13" s="2" t="s">
        <v>134</v>
      </c>
      <c r="G13" s="4" t="s">
        <v>21</v>
      </c>
      <c r="H13" s="4"/>
      <c r="I13" s="39">
        <v>1356</v>
      </c>
      <c r="J13" s="39">
        <v>793.31695999999999</v>
      </c>
      <c r="K13" s="39">
        <f t="shared" si="1"/>
        <v>-562.68304000000001</v>
      </c>
      <c r="L13" s="39">
        <f t="shared" si="2"/>
        <v>58.504200589970502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.75" x14ac:dyDescent="0.2">
      <c r="A14" s="1" t="s">
        <v>0</v>
      </c>
      <c r="B14" s="1" t="s">
        <v>63</v>
      </c>
      <c r="C14" s="2">
        <v>901</v>
      </c>
      <c r="D14" s="2" t="s">
        <v>19</v>
      </c>
      <c r="E14" s="2" t="s">
        <v>25</v>
      </c>
      <c r="F14" s="2" t="s">
        <v>137</v>
      </c>
      <c r="G14" s="4" t="s">
        <v>0</v>
      </c>
      <c r="H14" s="4"/>
      <c r="I14" s="39">
        <f>I15+I16+I17</f>
        <v>2276.3999999999996</v>
      </c>
      <c r="J14" s="39">
        <f>J15+J16+J17</f>
        <v>947.90379999999993</v>
      </c>
      <c r="K14" s="39">
        <f t="shared" si="1"/>
        <v>-1328.4961999999996</v>
      </c>
      <c r="L14" s="39">
        <f t="shared" si="2"/>
        <v>41.640476190476193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47.25" x14ac:dyDescent="0.2">
      <c r="A15" s="1" t="s">
        <v>0</v>
      </c>
      <c r="B15" s="1" t="s">
        <v>20</v>
      </c>
      <c r="C15" s="2">
        <v>901</v>
      </c>
      <c r="D15" s="2" t="s">
        <v>19</v>
      </c>
      <c r="E15" s="2" t="s">
        <v>25</v>
      </c>
      <c r="F15" s="2" t="s">
        <v>137</v>
      </c>
      <c r="G15" s="4" t="s">
        <v>21</v>
      </c>
      <c r="H15" s="4"/>
      <c r="I15" s="39">
        <v>1948.1</v>
      </c>
      <c r="J15" s="39">
        <v>865.09938999999997</v>
      </c>
      <c r="K15" s="39">
        <f t="shared" si="1"/>
        <v>-1083.0006100000001</v>
      </c>
      <c r="L15" s="39">
        <f t="shared" si="2"/>
        <v>44.407339972280688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5.75" x14ac:dyDescent="0.2">
      <c r="A16" s="1" t="s">
        <v>0</v>
      </c>
      <c r="B16" s="1" t="s">
        <v>168</v>
      </c>
      <c r="C16" s="2">
        <v>901</v>
      </c>
      <c r="D16" s="2" t="s">
        <v>19</v>
      </c>
      <c r="E16" s="2" t="s">
        <v>25</v>
      </c>
      <c r="F16" s="2" t="s">
        <v>137</v>
      </c>
      <c r="G16" s="4" t="s">
        <v>11</v>
      </c>
      <c r="H16" s="4"/>
      <c r="I16" s="39">
        <v>324.60000000000002</v>
      </c>
      <c r="J16" s="39">
        <v>80.877719999999997</v>
      </c>
      <c r="K16" s="39">
        <f t="shared" si="1"/>
        <v>-243.72228000000001</v>
      </c>
      <c r="L16" s="39">
        <f t="shared" si="2"/>
        <v>24.916118299445468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6"/>
      <c r="AC16" s="6"/>
    </row>
    <row r="17" spans="1:29" ht="15.75" x14ac:dyDescent="0.2">
      <c r="A17" s="45" t="s">
        <v>0</v>
      </c>
      <c r="B17" s="1" t="s">
        <v>22</v>
      </c>
      <c r="C17" s="2">
        <v>901</v>
      </c>
      <c r="D17" s="2" t="s">
        <v>19</v>
      </c>
      <c r="E17" s="2" t="s">
        <v>25</v>
      </c>
      <c r="F17" s="2" t="s">
        <v>137</v>
      </c>
      <c r="G17" s="4" t="s">
        <v>23</v>
      </c>
      <c r="H17" s="4"/>
      <c r="I17" s="39">
        <v>3.7</v>
      </c>
      <c r="J17" s="39">
        <v>1.92669</v>
      </c>
      <c r="K17" s="39">
        <f t="shared" si="1"/>
        <v>-1.7733100000000002</v>
      </c>
      <c r="L17" s="39">
        <f t="shared" si="2"/>
        <v>52.072702702702699</v>
      </c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6"/>
      <c r="AC17" s="6"/>
    </row>
    <row r="18" spans="1:29" s="12" customFormat="1" ht="23.25" customHeight="1" x14ac:dyDescent="0.2">
      <c r="A18" s="55">
        <v>2</v>
      </c>
      <c r="B18" s="55" t="s">
        <v>64</v>
      </c>
      <c r="C18" s="54">
        <v>902</v>
      </c>
      <c r="D18" s="54" t="s">
        <v>0</v>
      </c>
      <c r="E18" s="54" t="s">
        <v>0</v>
      </c>
      <c r="F18" s="54" t="s">
        <v>0</v>
      </c>
      <c r="G18" s="56" t="s">
        <v>0</v>
      </c>
      <c r="H18" s="56"/>
      <c r="I18" s="38">
        <f>I19+I35</f>
        <v>105338.6</v>
      </c>
      <c r="J18" s="38">
        <f>J19+J35</f>
        <v>58622.853050000005</v>
      </c>
      <c r="K18" s="38">
        <f t="shared" si="1"/>
        <v>-46715.746950000001</v>
      </c>
      <c r="L18" s="38">
        <f t="shared" si="2"/>
        <v>55.651824734712626</v>
      </c>
      <c r="M18" s="21"/>
      <c r="N18" s="3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2"/>
      <c r="AC18" s="22"/>
    </row>
    <row r="19" spans="1:29" s="12" customFormat="1" ht="15.75" x14ac:dyDescent="0.2">
      <c r="A19" s="36"/>
      <c r="B19" s="1" t="s">
        <v>12</v>
      </c>
      <c r="C19" s="2">
        <v>902</v>
      </c>
      <c r="D19" s="2" t="s">
        <v>13</v>
      </c>
      <c r="E19" s="2" t="s">
        <v>0</v>
      </c>
      <c r="F19" s="2" t="s">
        <v>0</v>
      </c>
      <c r="G19" s="4" t="s">
        <v>0</v>
      </c>
      <c r="H19" s="4"/>
      <c r="I19" s="39">
        <f t="shared" ref="I19:J21" si="3">I20</f>
        <v>19065.099999999999</v>
      </c>
      <c r="J19" s="39">
        <f t="shared" si="3"/>
        <v>9965.6607700000004</v>
      </c>
      <c r="K19" s="39">
        <f t="shared" si="1"/>
        <v>-9099.4392299999981</v>
      </c>
      <c r="L19" s="39">
        <f t="shared" si="2"/>
        <v>52.271746647014709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2"/>
      <c r="AC19" s="22"/>
    </row>
    <row r="20" spans="1:29" s="12" customFormat="1" ht="15.75" x14ac:dyDescent="0.2">
      <c r="A20" s="36"/>
      <c r="B20" s="1" t="s">
        <v>321</v>
      </c>
      <c r="C20" s="2">
        <v>902</v>
      </c>
      <c r="D20" s="2" t="s">
        <v>13</v>
      </c>
      <c r="E20" s="3" t="s">
        <v>25</v>
      </c>
      <c r="F20" s="2" t="s">
        <v>0</v>
      </c>
      <c r="G20" s="4" t="s">
        <v>0</v>
      </c>
      <c r="H20" s="4"/>
      <c r="I20" s="39">
        <f>I21+I33</f>
        <v>19065.099999999999</v>
      </c>
      <c r="J20" s="39">
        <f>J21+J33</f>
        <v>9965.6607700000004</v>
      </c>
      <c r="K20" s="39">
        <f t="shared" si="1"/>
        <v>-9099.4392299999981</v>
      </c>
      <c r="L20" s="39">
        <f t="shared" si="2"/>
        <v>52.271746647014709</v>
      </c>
      <c r="M20" s="20"/>
      <c r="N20" s="3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2"/>
      <c r="AC20" s="22"/>
    </row>
    <row r="21" spans="1:29" s="12" customFormat="1" ht="15.75" x14ac:dyDescent="0.2">
      <c r="A21" s="29"/>
      <c r="B21" s="27" t="s">
        <v>66</v>
      </c>
      <c r="C21" s="2">
        <v>902</v>
      </c>
      <c r="D21" s="2" t="s">
        <v>13</v>
      </c>
      <c r="E21" s="3" t="s">
        <v>25</v>
      </c>
      <c r="F21" s="2" t="s">
        <v>138</v>
      </c>
      <c r="G21" s="4" t="s">
        <v>0</v>
      </c>
      <c r="H21" s="4"/>
      <c r="I21" s="39">
        <f t="shared" si="3"/>
        <v>19042.399999999998</v>
      </c>
      <c r="J21" s="39">
        <f t="shared" si="3"/>
        <v>9965.6607700000004</v>
      </c>
      <c r="K21" s="39">
        <f t="shared" si="1"/>
        <v>-9076.7392299999974</v>
      </c>
      <c r="L21" s="39">
        <f t="shared" si="2"/>
        <v>52.334058574549438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2"/>
      <c r="AC21" s="22"/>
    </row>
    <row r="22" spans="1:29" s="12" customFormat="1" ht="15.75" x14ac:dyDescent="0.2">
      <c r="A22" s="29"/>
      <c r="B22" s="1" t="s">
        <v>67</v>
      </c>
      <c r="C22" s="2">
        <v>902</v>
      </c>
      <c r="D22" s="2" t="s">
        <v>13</v>
      </c>
      <c r="E22" s="3" t="s">
        <v>25</v>
      </c>
      <c r="F22" s="2" t="s">
        <v>139</v>
      </c>
      <c r="G22" s="4" t="s">
        <v>0</v>
      </c>
      <c r="H22" s="4"/>
      <c r="I22" s="39">
        <f>I23+I25+I30</f>
        <v>19042.399999999998</v>
      </c>
      <c r="J22" s="39">
        <f>J23+J25+J30</f>
        <v>9965.6607700000004</v>
      </c>
      <c r="K22" s="39">
        <f t="shared" si="1"/>
        <v>-9076.7392299999974</v>
      </c>
      <c r="L22" s="39">
        <f t="shared" si="2"/>
        <v>52.334058574549438</v>
      </c>
      <c r="M22" s="3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2"/>
      <c r="AC22" s="22"/>
    </row>
    <row r="23" spans="1:29" s="13" customFormat="1" ht="15.75" x14ac:dyDescent="0.2">
      <c r="A23" s="45" t="s">
        <v>0</v>
      </c>
      <c r="B23" s="1" t="s">
        <v>324</v>
      </c>
      <c r="C23" s="2">
        <v>902</v>
      </c>
      <c r="D23" s="2" t="s">
        <v>13</v>
      </c>
      <c r="E23" s="3" t="s">
        <v>25</v>
      </c>
      <c r="F23" s="2" t="s">
        <v>319</v>
      </c>
      <c r="G23" s="4" t="s">
        <v>0</v>
      </c>
      <c r="H23" s="4"/>
      <c r="I23" s="39">
        <f>I24</f>
        <v>300</v>
      </c>
      <c r="J23" s="39">
        <f>J24</f>
        <v>248.01956000000001</v>
      </c>
      <c r="K23" s="39">
        <f t="shared" si="1"/>
        <v>-51.980439999999987</v>
      </c>
      <c r="L23" s="39">
        <f t="shared" si="2"/>
        <v>82.67318666666668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3"/>
      <c r="AC23" s="23"/>
    </row>
    <row r="24" spans="1:29" s="13" customFormat="1" ht="31.5" x14ac:dyDescent="0.2">
      <c r="A24" s="45" t="s">
        <v>0</v>
      </c>
      <c r="B24" s="1" t="s">
        <v>14</v>
      </c>
      <c r="C24" s="2">
        <v>902</v>
      </c>
      <c r="D24" s="2" t="s">
        <v>13</v>
      </c>
      <c r="E24" s="3" t="s">
        <v>25</v>
      </c>
      <c r="F24" s="2" t="s">
        <v>319</v>
      </c>
      <c r="G24" s="4" t="s">
        <v>15</v>
      </c>
      <c r="H24" s="4"/>
      <c r="I24" s="39">
        <v>300</v>
      </c>
      <c r="J24" s="39">
        <v>248.01956000000001</v>
      </c>
      <c r="K24" s="39">
        <f t="shared" si="1"/>
        <v>-51.980439999999987</v>
      </c>
      <c r="L24" s="39">
        <f t="shared" si="2"/>
        <v>82.67318666666668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3"/>
      <c r="AC24" s="23"/>
    </row>
    <row r="25" spans="1:29" s="13" customFormat="1" ht="15.75" x14ac:dyDescent="0.2">
      <c r="A25" s="45"/>
      <c r="B25" s="1" t="s">
        <v>255</v>
      </c>
      <c r="C25" s="2">
        <v>902</v>
      </c>
      <c r="D25" s="2" t="s">
        <v>13</v>
      </c>
      <c r="E25" s="3" t="s">
        <v>25</v>
      </c>
      <c r="F25" s="2" t="s">
        <v>256</v>
      </c>
      <c r="G25" s="4"/>
      <c r="H25" s="4"/>
      <c r="I25" s="39">
        <f>I26+I28</f>
        <v>18307.3</v>
      </c>
      <c r="J25" s="39">
        <f>J26+J28</f>
        <v>9565.4062099999992</v>
      </c>
      <c r="K25" s="39">
        <f t="shared" si="1"/>
        <v>-8741.8937900000001</v>
      </c>
      <c r="L25" s="39">
        <f t="shared" si="2"/>
        <v>52.249136737804051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3"/>
      <c r="AC25" s="23"/>
    </row>
    <row r="26" spans="1:29" s="12" customFormat="1" ht="31.5" x14ac:dyDescent="0.2">
      <c r="A26" s="36" t="s">
        <v>0</v>
      </c>
      <c r="B26" s="1" t="s">
        <v>68</v>
      </c>
      <c r="C26" s="2">
        <v>902</v>
      </c>
      <c r="D26" s="2" t="s">
        <v>13</v>
      </c>
      <c r="E26" s="3" t="s">
        <v>25</v>
      </c>
      <c r="F26" s="2" t="s">
        <v>140</v>
      </c>
      <c r="G26" s="4" t="s">
        <v>0</v>
      </c>
      <c r="H26" s="4"/>
      <c r="I26" s="39">
        <f>I27</f>
        <v>16137</v>
      </c>
      <c r="J26" s="39">
        <f>J27</f>
        <v>8703.8798999999999</v>
      </c>
      <c r="K26" s="39">
        <f t="shared" si="1"/>
        <v>-7433.1201000000001</v>
      </c>
      <c r="L26" s="39">
        <f t="shared" si="2"/>
        <v>53.937410299312141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2"/>
      <c r="AC26" s="22"/>
    </row>
    <row r="27" spans="1:29" s="12" customFormat="1" ht="31.5" x14ac:dyDescent="0.2">
      <c r="A27" s="36" t="s">
        <v>0</v>
      </c>
      <c r="B27" s="1" t="s">
        <v>14</v>
      </c>
      <c r="C27" s="2">
        <v>902</v>
      </c>
      <c r="D27" s="2" t="s">
        <v>13</v>
      </c>
      <c r="E27" s="3" t="s">
        <v>25</v>
      </c>
      <c r="F27" s="2" t="s">
        <v>140</v>
      </c>
      <c r="G27" s="4" t="s">
        <v>15</v>
      </c>
      <c r="H27" s="4"/>
      <c r="I27" s="39">
        <v>16137</v>
      </c>
      <c r="J27" s="39">
        <v>8703.8798999999999</v>
      </c>
      <c r="K27" s="39">
        <f t="shared" si="1"/>
        <v>-7433.1201000000001</v>
      </c>
      <c r="L27" s="39">
        <f t="shared" si="2"/>
        <v>53.937410299312141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2"/>
      <c r="AC27" s="22"/>
    </row>
    <row r="28" spans="1:29" s="12" customFormat="1" ht="31.5" x14ac:dyDescent="0.2">
      <c r="A28" s="36"/>
      <c r="B28" s="1" t="s">
        <v>349</v>
      </c>
      <c r="C28" s="2">
        <v>902</v>
      </c>
      <c r="D28" s="2" t="s">
        <v>13</v>
      </c>
      <c r="E28" s="3" t="s">
        <v>25</v>
      </c>
      <c r="F28" s="2" t="s">
        <v>350</v>
      </c>
      <c r="G28" s="4"/>
      <c r="H28" s="4"/>
      <c r="I28" s="39">
        <f>I29</f>
        <v>2170.3000000000002</v>
      </c>
      <c r="J28" s="39">
        <f>J29</f>
        <v>861.52630999999997</v>
      </c>
      <c r="K28" s="39">
        <f t="shared" si="1"/>
        <v>-1308.7736900000002</v>
      </c>
      <c r="L28" s="39">
        <f t="shared" si="2"/>
        <v>39.696185320001838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2"/>
      <c r="AC28" s="22"/>
    </row>
    <row r="29" spans="1:29" s="12" customFormat="1" ht="31.5" x14ac:dyDescent="0.2">
      <c r="A29" s="36"/>
      <c r="B29" s="1" t="s">
        <v>14</v>
      </c>
      <c r="C29" s="2">
        <v>902</v>
      </c>
      <c r="D29" s="2" t="s">
        <v>13</v>
      </c>
      <c r="E29" s="3" t="s">
        <v>25</v>
      </c>
      <c r="F29" s="2" t="s">
        <v>350</v>
      </c>
      <c r="G29" s="4">
        <v>600</v>
      </c>
      <c r="H29" s="4"/>
      <c r="I29" s="39">
        <v>2170.3000000000002</v>
      </c>
      <c r="J29" s="39">
        <v>861.52630999999997</v>
      </c>
      <c r="K29" s="39">
        <f t="shared" si="1"/>
        <v>-1308.7736900000002</v>
      </c>
      <c r="L29" s="39">
        <f t="shared" si="2"/>
        <v>39.696185320001838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2"/>
      <c r="AC29" s="22"/>
    </row>
    <row r="30" spans="1:29" s="13" customFormat="1" ht="15.75" x14ac:dyDescent="0.2">
      <c r="A30" s="1" t="s">
        <v>0</v>
      </c>
      <c r="B30" s="1" t="s">
        <v>124</v>
      </c>
      <c r="C30" s="2">
        <v>902</v>
      </c>
      <c r="D30" s="3" t="s">
        <v>13</v>
      </c>
      <c r="E30" s="3" t="s">
        <v>25</v>
      </c>
      <c r="F30" s="2" t="s">
        <v>241</v>
      </c>
      <c r="G30" s="4"/>
      <c r="H30" s="4"/>
      <c r="I30" s="39">
        <f>I31</f>
        <v>435.1</v>
      </c>
      <c r="J30" s="39">
        <f>J31</f>
        <v>152.23500000000001</v>
      </c>
      <c r="K30" s="39">
        <f t="shared" si="1"/>
        <v>-282.86500000000001</v>
      </c>
      <c r="L30" s="39">
        <f t="shared" si="2"/>
        <v>34.98850838887612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3"/>
      <c r="AC30" s="23"/>
    </row>
    <row r="31" spans="1:29" s="13" customFormat="1" ht="31.5" x14ac:dyDescent="0.2">
      <c r="A31" s="1" t="s">
        <v>0</v>
      </c>
      <c r="B31" s="1" t="s">
        <v>14</v>
      </c>
      <c r="C31" s="2">
        <v>902</v>
      </c>
      <c r="D31" s="3" t="s">
        <v>13</v>
      </c>
      <c r="E31" s="3" t="s">
        <v>25</v>
      </c>
      <c r="F31" s="2" t="s">
        <v>241</v>
      </c>
      <c r="G31" s="4">
        <v>600</v>
      </c>
      <c r="H31" s="4"/>
      <c r="I31" s="39">
        <v>435.1</v>
      </c>
      <c r="J31" s="39">
        <v>152.23500000000001</v>
      </c>
      <c r="K31" s="39">
        <f t="shared" si="1"/>
        <v>-282.86500000000001</v>
      </c>
      <c r="L31" s="39">
        <f t="shared" si="2"/>
        <v>34.98850838887612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3"/>
      <c r="AC31" s="23"/>
    </row>
    <row r="32" spans="1:29" s="13" customFormat="1" ht="31.5" x14ac:dyDescent="0.2">
      <c r="A32" s="1"/>
      <c r="B32" s="76" t="s">
        <v>65</v>
      </c>
      <c r="C32" s="2">
        <v>902</v>
      </c>
      <c r="D32" s="3" t="s">
        <v>13</v>
      </c>
      <c r="E32" s="3" t="s">
        <v>25</v>
      </c>
      <c r="F32" s="2" t="s">
        <v>144</v>
      </c>
      <c r="G32" s="4"/>
      <c r="H32" s="4"/>
      <c r="I32" s="39">
        <f>I33</f>
        <v>22.7</v>
      </c>
      <c r="J32" s="39">
        <f>J33</f>
        <v>0</v>
      </c>
      <c r="K32" s="39">
        <f>J32-I32</f>
        <v>-22.7</v>
      </c>
      <c r="L32" s="39">
        <f>J32/I32*100</f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3"/>
      <c r="AC32" s="23"/>
    </row>
    <row r="33" spans="1:29" s="13" customFormat="1" ht="31.5" x14ac:dyDescent="0.2">
      <c r="A33" s="1"/>
      <c r="B33" s="76" t="s">
        <v>430</v>
      </c>
      <c r="C33" s="2">
        <v>902</v>
      </c>
      <c r="D33" s="3" t="s">
        <v>13</v>
      </c>
      <c r="E33" s="3" t="s">
        <v>25</v>
      </c>
      <c r="F33" s="2" t="s">
        <v>145</v>
      </c>
      <c r="G33" s="4"/>
      <c r="H33" s="4"/>
      <c r="I33" s="39">
        <f>I34</f>
        <v>22.7</v>
      </c>
      <c r="J33" s="39">
        <f>J34</f>
        <v>0</v>
      </c>
      <c r="K33" s="39">
        <f>J33-I33</f>
        <v>-22.7</v>
      </c>
      <c r="L33" s="39">
        <f>J33/I33*100</f>
        <v>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3"/>
      <c r="AC33" s="23"/>
    </row>
    <row r="34" spans="1:29" s="13" customFormat="1" ht="31.5" x14ac:dyDescent="0.2">
      <c r="A34" s="1"/>
      <c r="B34" s="1" t="s">
        <v>14</v>
      </c>
      <c r="C34" s="2">
        <v>902</v>
      </c>
      <c r="D34" s="3" t="s">
        <v>13</v>
      </c>
      <c r="E34" s="3" t="s">
        <v>25</v>
      </c>
      <c r="F34" s="2" t="s">
        <v>145</v>
      </c>
      <c r="G34" s="4">
        <v>600</v>
      </c>
      <c r="H34" s="4"/>
      <c r="I34" s="39">
        <v>22.7</v>
      </c>
      <c r="J34" s="39">
        <v>0</v>
      </c>
      <c r="K34" s="39">
        <f>J34-I34</f>
        <v>-22.7</v>
      </c>
      <c r="L34" s="39">
        <f>J34/I34*100</f>
        <v>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3"/>
      <c r="AC34" s="23"/>
    </row>
    <row r="35" spans="1:29" s="12" customFormat="1" ht="15.75" x14ac:dyDescent="0.2">
      <c r="A35" s="36" t="s">
        <v>0</v>
      </c>
      <c r="B35" s="1" t="s">
        <v>33</v>
      </c>
      <c r="C35" s="2">
        <v>902</v>
      </c>
      <c r="D35" s="2" t="s">
        <v>34</v>
      </c>
      <c r="E35" s="2" t="s">
        <v>0</v>
      </c>
      <c r="F35" s="2" t="s">
        <v>0</v>
      </c>
      <c r="G35" s="4" t="s">
        <v>0</v>
      </c>
      <c r="H35" s="4"/>
      <c r="I35" s="39">
        <f>I36+I101</f>
        <v>86273.5</v>
      </c>
      <c r="J35" s="39">
        <f>J36+J101</f>
        <v>48657.192280000003</v>
      </c>
      <c r="K35" s="39">
        <f t="shared" si="1"/>
        <v>-37616.307719999997</v>
      </c>
      <c r="L35" s="39">
        <f t="shared" si="2"/>
        <v>56.398769355595867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2"/>
      <c r="AC35" s="22"/>
    </row>
    <row r="36" spans="1:29" s="12" customFormat="1" ht="15.75" x14ac:dyDescent="0.2">
      <c r="A36" s="36" t="s">
        <v>0</v>
      </c>
      <c r="B36" s="1" t="s">
        <v>35</v>
      </c>
      <c r="C36" s="2">
        <v>902</v>
      </c>
      <c r="D36" s="2" t="s">
        <v>34</v>
      </c>
      <c r="E36" s="2" t="s">
        <v>19</v>
      </c>
      <c r="F36" s="2" t="s">
        <v>0</v>
      </c>
      <c r="G36" s="4" t="s">
        <v>0</v>
      </c>
      <c r="H36" s="4"/>
      <c r="I36" s="39">
        <f>I37+I95+I98</f>
        <v>66495.002999999997</v>
      </c>
      <c r="J36" s="39">
        <f>J37+J95+J98</f>
        <v>39563.005800000006</v>
      </c>
      <c r="K36" s="39">
        <f t="shared" si="1"/>
        <v>-26931.997199999991</v>
      </c>
      <c r="L36" s="39">
        <f t="shared" si="2"/>
        <v>59.497712632631973</v>
      </c>
      <c r="M36" s="3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2"/>
      <c r="AC36" s="22"/>
    </row>
    <row r="37" spans="1:29" s="12" customFormat="1" ht="15.75" x14ac:dyDescent="0.2">
      <c r="A37" s="36"/>
      <c r="B37" s="27" t="s">
        <v>66</v>
      </c>
      <c r="C37" s="2">
        <v>902</v>
      </c>
      <c r="D37" s="2" t="s">
        <v>34</v>
      </c>
      <c r="E37" s="2" t="s">
        <v>19</v>
      </c>
      <c r="F37" s="2" t="s">
        <v>138</v>
      </c>
      <c r="G37" s="4" t="s">
        <v>0</v>
      </c>
      <c r="H37" s="4"/>
      <c r="I37" s="39">
        <f>I38+I59+I69+I88</f>
        <v>66091.803</v>
      </c>
      <c r="J37" s="39">
        <f>J38+J59+J69+J88</f>
        <v>39476.005800000006</v>
      </c>
      <c r="K37" s="39">
        <f>J37-I37</f>
        <v>-26615.797199999994</v>
      </c>
      <c r="L37" s="39">
        <f t="shared" si="2"/>
        <v>59.729049606953531</v>
      </c>
      <c r="M37" s="3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2"/>
      <c r="AC37" s="22"/>
    </row>
    <row r="38" spans="1:29" s="12" customFormat="1" ht="15.75" x14ac:dyDescent="0.2">
      <c r="A38" s="36"/>
      <c r="B38" s="27" t="s">
        <v>69</v>
      </c>
      <c r="C38" s="2">
        <v>902</v>
      </c>
      <c r="D38" s="2" t="s">
        <v>34</v>
      </c>
      <c r="E38" s="2" t="s">
        <v>19</v>
      </c>
      <c r="F38" s="2" t="s">
        <v>141</v>
      </c>
      <c r="G38" s="4" t="s">
        <v>0</v>
      </c>
      <c r="H38" s="4"/>
      <c r="I38" s="39">
        <f>I39+I44+I51+I55+I57+I49+I42+I53</f>
        <v>51562.559959999999</v>
      </c>
      <c r="J38" s="39">
        <f>J39+J44+J51+J55+J57+J49+J53</f>
        <v>31941.913710000004</v>
      </c>
      <c r="K38" s="39">
        <f t="shared" si="1"/>
        <v>-19620.646249999994</v>
      </c>
      <c r="L38" s="39">
        <f t="shared" si="2"/>
        <v>61.947881825066787</v>
      </c>
      <c r="M38" s="3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2"/>
      <c r="AC38" s="22"/>
    </row>
    <row r="39" spans="1:29" s="12" customFormat="1" ht="33" customHeight="1" x14ac:dyDescent="0.2">
      <c r="A39" s="29"/>
      <c r="B39" s="1" t="s">
        <v>333</v>
      </c>
      <c r="C39" s="2">
        <v>902</v>
      </c>
      <c r="D39" s="2" t="s">
        <v>34</v>
      </c>
      <c r="E39" s="2" t="s">
        <v>19</v>
      </c>
      <c r="F39" s="2" t="s">
        <v>297</v>
      </c>
      <c r="G39" s="4" t="s">
        <v>0</v>
      </c>
      <c r="H39" s="4"/>
      <c r="I39" s="39">
        <f>I40</f>
        <v>1041.5999999999999</v>
      </c>
      <c r="J39" s="39">
        <f>J40+J42</f>
        <v>18405.155290000002</v>
      </c>
      <c r="K39" s="39">
        <f t="shared" si="1"/>
        <v>17363.555290000004</v>
      </c>
      <c r="L39" s="39">
        <f t="shared" si="2"/>
        <v>1767.0079963517669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2"/>
      <c r="AC39" s="22"/>
    </row>
    <row r="40" spans="1:29" s="12" customFormat="1" ht="32.25" customHeight="1" x14ac:dyDescent="0.2">
      <c r="A40" s="29"/>
      <c r="B40" s="1" t="s">
        <v>371</v>
      </c>
      <c r="C40" s="2">
        <v>902</v>
      </c>
      <c r="D40" s="3" t="s">
        <v>34</v>
      </c>
      <c r="E40" s="3" t="s">
        <v>19</v>
      </c>
      <c r="F40" s="2" t="s">
        <v>360</v>
      </c>
      <c r="G40" s="4"/>
      <c r="H40" s="4"/>
      <c r="I40" s="39">
        <f>I41</f>
        <v>1041.5999999999999</v>
      </c>
      <c r="J40" s="39">
        <f>J41</f>
        <v>1041.5325</v>
      </c>
      <c r="K40" s="39">
        <f>J40-I40</f>
        <v>-6.7499999999881766E-2</v>
      </c>
      <c r="L40" s="39">
        <f>J40/I40*100</f>
        <v>99.993519585253466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2"/>
      <c r="AC40" s="22"/>
    </row>
    <row r="41" spans="1:29" s="12" customFormat="1" ht="33" customHeight="1" x14ac:dyDescent="0.2">
      <c r="A41" s="29"/>
      <c r="B41" s="1" t="s">
        <v>14</v>
      </c>
      <c r="C41" s="2">
        <v>902</v>
      </c>
      <c r="D41" s="3" t="s">
        <v>34</v>
      </c>
      <c r="E41" s="3" t="s">
        <v>19</v>
      </c>
      <c r="F41" s="2" t="s">
        <v>360</v>
      </c>
      <c r="G41" s="4">
        <v>600</v>
      </c>
      <c r="H41" s="4"/>
      <c r="I41" s="39">
        <v>1041.5999999999999</v>
      </c>
      <c r="J41" s="39">
        <v>1041.5325</v>
      </c>
      <c r="K41" s="39">
        <f>J41-I41</f>
        <v>-6.7499999999881766E-2</v>
      </c>
      <c r="L41" s="39">
        <f>J41/I41*100</f>
        <v>99.993519585253466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2"/>
      <c r="AC41" s="22"/>
    </row>
    <row r="42" spans="1:29" s="12" customFormat="1" ht="35.25" customHeight="1" x14ac:dyDescent="0.2">
      <c r="A42" s="29"/>
      <c r="B42" s="29" t="s">
        <v>431</v>
      </c>
      <c r="C42" s="2">
        <v>902</v>
      </c>
      <c r="D42" s="2" t="s">
        <v>34</v>
      </c>
      <c r="E42" s="2" t="s">
        <v>19</v>
      </c>
      <c r="F42" s="2" t="s">
        <v>422</v>
      </c>
      <c r="G42" s="57"/>
      <c r="H42" s="58"/>
      <c r="I42" s="40">
        <f>I43</f>
        <v>19973.8</v>
      </c>
      <c r="J42" s="40">
        <f>J43</f>
        <v>17363.622790000001</v>
      </c>
      <c r="K42" s="40">
        <f t="shared" si="1"/>
        <v>-2610.177209999998</v>
      </c>
      <c r="L42" s="40">
        <f t="shared" si="2"/>
        <v>86.931994863270887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2"/>
      <c r="AC42" s="22"/>
    </row>
    <row r="43" spans="1:29" s="12" customFormat="1" ht="39" customHeight="1" x14ac:dyDescent="0.2">
      <c r="A43" s="29"/>
      <c r="B43" s="1" t="s">
        <v>14</v>
      </c>
      <c r="C43" s="2">
        <v>902</v>
      </c>
      <c r="D43" s="2" t="s">
        <v>34</v>
      </c>
      <c r="E43" s="2" t="s">
        <v>19</v>
      </c>
      <c r="F43" s="2" t="s">
        <v>422</v>
      </c>
      <c r="G43" s="4" t="s">
        <v>15</v>
      </c>
      <c r="H43" s="4"/>
      <c r="I43" s="39">
        <v>19973.8</v>
      </c>
      <c r="J43" s="39">
        <v>17363.622790000001</v>
      </c>
      <c r="K43" s="39">
        <f t="shared" si="1"/>
        <v>-2610.177209999998</v>
      </c>
      <c r="L43" s="39">
        <f t="shared" si="2"/>
        <v>86.931994863270887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2"/>
      <c r="AC43" s="22"/>
    </row>
    <row r="44" spans="1:29" s="12" customFormat="1" ht="15.75" x14ac:dyDescent="0.2">
      <c r="A44" s="29"/>
      <c r="B44" s="1" t="s">
        <v>255</v>
      </c>
      <c r="C44" s="2">
        <v>902</v>
      </c>
      <c r="D44" s="2" t="s">
        <v>34</v>
      </c>
      <c r="E44" s="2" t="s">
        <v>19</v>
      </c>
      <c r="F44" s="2" t="s">
        <v>257</v>
      </c>
      <c r="G44" s="4"/>
      <c r="H44" s="4"/>
      <c r="I44" s="39">
        <f>I45+I47</f>
        <v>28340.769960000001</v>
      </c>
      <c r="J44" s="39">
        <f>J45+J47</f>
        <v>13183.823420000001</v>
      </c>
      <c r="K44" s="39">
        <f t="shared" si="1"/>
        <v>-15156.946540000001</v>
      </c>
      <c r="L44" s="39">
        <f t="shared" si="2"/>
        <v>46.518931696660225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2"/>
      <c r="AC44" s="22"/>
    </row>
    <row r="45" spans="1:29" s="12" customFormat="1" ht="31.5" x14ac:dyDescent="0.2">
      <c r="A45" s="29" t="s">
        <v>0</v>
      </c>
      <c r="B45" s="1" t="s">
        <v>68</v>
      </c>
      <c r="C45" s="2">
        <v>902</v>
      </c>
      <c r="D45" s="2" t="s">
        <v>34</v>
      </c>
      <c r="E45" s="2" t="s">
        <v>19</v>
      </c>
      <c r="F45" s="2" t="s">
        <v>142</v>
      </c>
      <c r="G45" s="4" t="s">
        <v>0</v>
      </c>
      <c r="H45" s="4"/>
      <c r="I45" s="39">
        <f>I46</f>
        <v>24334.497960000001</v>
      </c>
      <c r="J45" s="39">
        <f>J46</f>
        <v>11407.261420000001</v>
      </c>
      <c r="K45" s="39">
        <f t="shared" si="1"/>
        <v>-12927.23654</v>
      </c>
      <c r="L45" s="39">
        <f t="shared" si="2"/>
        <v>46.876912927280301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2"/>
      <c r="AC45" s="22"/>
    </row>
    <row r="46" spans="1:29" s="12" customFormat="1" ht="31.5" x14ac:dyDescent="0.2">
      <c r="A46" s="36" t="s">
        <v>0</v>
      </c>
      <c r="B46" s="1" t="s">
        <v>14</v>
      </c>
      <c r="C46" s="2">
        <v>902</v>
      </c>
      <c r="D46" s="2" t="s">
        <v>34</v>
      </c>
      <c r="E46" s="2" t="s">
        <v>19</v>
      </c>
      <c r="F46" s="2" t="s">
        <v>142</v>
      </c>
      <c r="G46" s="4" t="s">
        <v>15</v>
      </c>
      <c r="H46" s="4"/>
      <c r="I46" s="39">
        <v>24334.497960000001</v>
      </c>
      <c r="J46" s="39">
        <v>11407.261420000001</v>
      </c>
      <c r="K46" s="39">
        <f t="shared" si="1"/>
        <v>-12927.23654</v>
      </c>
      <c r="L46" s="39">
        <f t="shared" si="2"/>
        <v>46.876912927280301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2"/>
      <c r="AC46" s="22"/>
    </row>
    <row r="47" spans="1:29" s="12" customFormat="1" ht="31.5" x14ac:dyDescent="0.2">
      <c r="A47" s="36"/>
      <c r="B47" s="1" t="s">
        <v>349</v>
      </c>
      <c r="C47" s="2">
        <v>902</v>
      </c>
      <c r="D47" s="2" t="s">
        <v>34</v>
      </c>
      <c r="E47" s="2" t="s">
        <v>19</v>
      </c>
      <c r="F47" s="2" t="s">
        <v>351</v>
      </c>
      <c r="G47" s="4"/>
      <c r="H47" s="4"/>
      <c r="I47" s="39">
        <f>I48</f>
        <v>4006.2719999999999</v>
      </c>
      <c r="J47" s="39">
        <f>J48</f>
        <v>1776.5619999999999</v>
      </c>
      <c r="K47" s="39">
        <f t="shared" si="1"/>
        <v>-2229.71</v>
      </c>
      <c r="L47" s="39">
        <f t="shared" si="2"/>
        <v>44.344517796095722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2"/>
      <c r="AC47" s="22"/>
    </row>
    <row r="48" spans="1:29" s="12" customFormat="1" ht="31.5" x14ac:dyDescent="0.2">
      <c r="A48" s="36"/>
      <c r="B48" s="1" t="s">
        <v>14</v>
      </c>
      <c r="C48" s="2">
        <v>902</v>
      </c>
      <c r="D48" s="2" t="s">
        <v>34</v>
      </c>
      <c r="E48" s="2" t="s">
        <v>19</v>
      </c>
      <c r="F48" s="2" t="s">
        <v>351</v>
      </c>
      <c r="G48" s="4">
        <v>600</v>
      </c>
      <c r="H48" s="4"/>
      <c r="I48" s="39">
        <v>4006.2719999999999</v>
      </c>
      <c r="J48" s="39">
        <v>1776.5619999999999</v>
      </c>
      <c r="K48" s="39">
        <f t="shared" si="1"/>
        <v>-2229.71</v>
      </c>
      <c r="L48" s="39">
        <f t="shared" si="2"/>
        <v>44.344517796095722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2"/>
      <c r="AC48" s="22"/>
    </row>
    <row r="49" spans="1:29" s="12" customFormat="1" ht="15.75" x14ac:dyDescent="0.2">
      <c r="A49" s="36"/>
      <c r="B49" s="74" t="s">
        <v>421</v>
      </c>
      <c r="C49" s="2">
        <v>902</v>
      </c>
      <c r="D49" s="2" t="s">
        <v>34</v>
      </c>
      <c r="E49" s="2" t="s">
        <v>19</v>
      </c>
      <c r="F49" s="2" t="s">
        <v>420</v>
      </c>
      <c r="G49" s="4"/>
      <c r="H49" s="4"/>
      <c r="I49" s="39">
        <f>I50</f>
        <v>20</v>
      </c>
      <c r="J49" s="39">
        <f>J50</f>
        <v>0</v>
      </c>
      <c r="K49" s="39">
        <f>J49-I49</f>
        <v>-20</v>
      </c>
      <c r="L49" s="39">
        <f>J49/I49*100</f>
        <v>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2"/>
      <c r="AC49" s="22"/>
    </row>
    <row r="50" spans="1:29" s="12" customFormat="1" ht="31.5" x14ac:dyDescent="0.2">
      <c r="A50" s="36"/>
      <c r="B50" s="1" t="s">
        <v>14</v>
      </c>
      <c r="C50" s="2">
        <v>902</v>
      </c>
      <c r="D50" s="2" t="s">
        <v>34</v>
      </c>
      <c r="E50" s="2" t="s">
        <v>19</v>
      </c>
      <c r="F50" s="2" t="s">
        <v>420</v>
      </c>
      <c r="G50" s="4">
        <v>600</v>
      </c>
      <c r="H50" s="4"/>
      <c r="I50" s="39">
        <v>20</v>
      </c>
      <c r="J50" s="39">
        <v>0</v>
      </c>
      <c r="K50" s="39">
        <f>J50-I50</f>
        <v>-20</v>
      </c>
      <c r="L50" s="39">
        <f>J50/I50*100</f>
        <v>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2"/>
      <c r="AC50" s="22"/>
    </row>
    <row r="51" spans="1:29" s="13" customFormat="1" ht="15.75" x14ac:dyDescent="0.2">
      <c r="A51" s="45" t="s">
        <v>0</v>
      </c>
      <c r="B51" s="1" t="s">
        <v>124</v>
      </c>
      <c r="C51" s="2">
        <v>902</v>
      </c>
      <c r="D51" s="2" t="s">
        <v>34</v>
      </c>
      <c r="E51" s="2" t="s">
        <v>19</v>
      </c>
      <c r="F51" s="2" t="s">
        <v>248</v>
      </c>
      <c r="G51" s="4"/>
      <c r="H51" s="4"/>
      <c r="I51" s="39">
        <f>I52</f>
        <v>511.69</v>
      </c>
      <c r="J51" s="39">
        <f>J52</f>
        <v>158.435</v>
      </c>
      <c r="K51" s="39">
        <f t="shared" si="1"/>
        <v>-353.255</v>
      </c>
      <c r="L51" s="39">
        <f t="shared" si="2"/>
        <v>30.963083116730832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3"/>
      <c r="AC51" s="23"/>
    </row>
    <row r="52" spans="1:29" s="13" customFormat="1" ht="31.5" x14ac:dyDescent="0.2">
      <c r="A52" s="45" t="s">
        <v>0</v>
      </c>
      <c r="B52" s="1" t="s">
        <v>14</v>
      </c>
      <c r="C52" s="2">
        <v>902</v>
      </c>
      <c r="D52" s="2" t="s">
        <v>34</v>
      </c>
      <c r="E52" s="2" t="s">
        <v>19</v>
      </c>
      <c r="F52" s="2" t="s">
        <v>248</v>
      </c>
      <c r="G52" s="4">
        <v>600</v>
      </c>
      <c r="H52" s="4"/>
      <c r="I52" s="39">
        <v>511.69</v>
      </c>
      <c r="J52" s="39">
        <v>158.435</v>
      </c>
      <c r="K52" s="39">
        <f t="shared" si="1"/>
        <v>-353.255</v>
      </c>
      <c r="L52" s="39">
        <f t="shared" si="2"/>
        <v>30.963083116730832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3"/>
      <c r="AC52" s="23"/>
    </row>
    <row r="53" spans="1:29" s="13" customFormat="1" ht="15.75" x14ac:dyDescent="0.2">
      <c r="A53" s="45"/>
      <c r="B53" s="1" t="s">
        <v>449</v>
      </c>
      <c r="C53" s="2">
        <v>902</v>
      </c>
      <c r="D53" s="2" t="s">
        <v>34</v>
      </c>
      <c r="E53" s="2" t="s">
        <v>19</v>
      </c>
      <c r="F53" s="2" t="s">
        <v>448</v>
      </c>
      <c r="G53" s="4"/>
      <c r="H53" s="4"/>
      <c r="I53" s="39">
        <f>I54</f>
        <v>830</v>
      </c>
      <c r="J53" s="39">
        <f>J54</f>
        <v>0</v>
      </c>
      <c r="K53" s="39">
        <f>J53-I53</f>
        <v>-830</v>
      </c>
      <c r="L53" s="39">
        <f>J53/I53*100</f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3"/>
      <c r="AC53" s="23"/>
    </row>
    <row r="54" spans="1:29" s="13" customFormat="1" ht="31.5" x14ac:dyDescent="0.2">
      <c r="A54" s="45"/>
      <c r="B54" s="1" t="s">
        <v>14</v>
      </c>
      <c r="C54" s="2">
        <v>902</v>
      </c>
      <c r="D54" s="2" t="s">
        <v>34</v>
      </c>
      <c r="E54" s="2" t="s">
        <v>19</v>
      </c>
      <c r="F54" s="2" t="s">
        <v>448</v>
      </c>
      <c r="G54" s="4">
        <v>600</v>
      </c>
      <c r="H54" s="4"/>
      <c r="I54" s="39">
        <v>830</v>
      </c>
      <c r="J54" s="39">
        <v>0</v>
      </c>
      <c r="K54" s="39">
        <f>J54-I54</f>
        <v>-830</v>
      </c>
      <c r="L54" s="39">
        <f>J54/I54*100</f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3"/>
      <c r="AC54" s="23"/>
    </row>
    <row r="55" spans="1:29" s="13" customFormat="1" ht="19.5" customHeight="1" x14ac:dyDescent="0.2">
      <c r="A55" s="45"/>
      <c r="B55" s="1" t="s">
        <v>315</v>
      </c>
      <c r="C55" s="2">
        <v>902</v>
      </c>
      <c r="D55" s="2" t="s">
        <v>34</v>
      </c>
      <c r="E55" s="2" t="s">
        <v>19</v>
      </c>
      <c r="F55" s="2" t="s">
        <v>316</v>
      </c>
      <c r="G55" s="4"/>
      <c r="H55" s="4"/>
      <c r="I55" s="39">
        <f>I56</f>
        <v>744.7</v>
      </c>
      <c r="J55" s="39">
        <f>J56</f>
        <v>94.5</v>
      </c>
      <c r="K55" s="39">
        <f t="shared" si="1"/>
        <v>-650.20000000000005</v>
      </c>
      <c r="L55" s="39">
        <f t="shared" si="2"/>
        <v>12.689673694105007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3"/>
      <c r="AC55" s="23"/>
    </row>
    <row r="56" spans="1:29" s="13" customFormat="1" ht="31.5" x14ac:dyDescent="0.2">
      <c r="A56" s="45"/>
      <c r="B56" s="1" t="s">
        <v>14</v>
      </c>
      <c r="C56" s="2">
        <v>902</v>
      </c>
      <c r="D56" s="2" t="s">
        <v>34</v>
      </c>
      <c r="E56" s="2" t="s">
        <v>19</v>
      </c>
      <c r="F56" s="2" t="s">
        <v>316</v>
      </c>
      <c r="G56" s="4">
        <v>600</v>
      </c>
      <c r="H56" s="4"/>
      <c r="I56" s="39">
        <v>744.7</v>
      </c>
      <c r="J56" s="39">
        <v>94.5</v>
      </c>
      <c r="K56" s="39">
        <f t="shared" si="1"/>
        <v>-650.20000000000005</v>
      </c>
      <c r="L56" s="39">
        <f t="shared" si="2"/>
        <v>12.689673694105007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3"/>
      <c r="AC56" s="23"/>
    </row>
    <row r="57" spans="1:29" s="13" customFormat="1" ht="34.5" customHeight="1" x14ac:dyDescent="0.2">
      <c r="A57" s="45"/>
      <c r="B57" s="1" t="s">
        <v>432</v>
      </c>
      <c r="C57" s="2">
        <v>902</v>
      </c>
      <c r="D57" s="2" t="s">
        <v>34</v>
      </c>
      <c r="E57" s="2" t="s">
        <v>19</v>
      </c>
      <c r="F57" s="2" t="s">
        <v>419</v>
      </c>
      <c r="G57" s="4"/>
      <c r="H57" s="4"/>
      <c r="I57" s="39">
        <f>I58</f>
        <v>100</v>
      </c>
      <c r="J57" s="39">
        <f>J58</f>
        <v>100</v>
      </c>
      <c r="K57" s="39">
        <f t="shared" si="1"/>
        <v>0</v>
      </c>
      <c r="L57" s="39">
        <f t="shared" si="2"/>
        <v>100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23"/>
      <c r="AC57" s="23"/>
    </row>
    <row r="58" spans="1:29" s="13" customFormat="1" ht="31.5" x14ac:dyDescent="0.2">
      <c r="A58" s="45"/>
      <c r="B58" s="1" t="s">
        <v>14</v>
      </c>
      <c r="C58" s="2">
        <v>902</v>
      </c>
      <c r="D58" s="2" t="s">
        <v>34</v>
      </c>
      <c r="E58" s="2" t="s">
        <v>19</v>
      </c>
      <c r="F58" s="2" t="s">
        <v>419</v>
      </c>
      <c r="G58" s="4">
        <v>600</v>
      </c>
      <c r="H58" s="4"/>
      <c r="I58" s="39">
        <v>100</v>
      </c>
      <c r="J58" s="39">
        <v>100</v>
      </c>
      <c r="K58" s="39">
        <f t="shared" si="1"/>
        <v>0</v>
      </c>
      <c r="L58" s="39">
        <f t="shared" si="2"/>
        <v>100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23"/>
      <c r="AC58" s="23"/>
    </row>
    <row r="59" spans="1:29" s="12" customFormat="1" ht="15.75" x14ac:dyDescent="0.2">
      <c r="A59" s="36"/>
      <c r="B59" s="27" t="s">
        <v>70</v>
      </c>
      <c r="C59" s="2">
        <v>902</v>
      </c>
      <c r="D59" s="2" t="s">
        <v>34</v>
      </c>
      <c r="E59" s="2" t="s">
        <v>19</v>
      </c>
      <c r="F59" s="2" t="s">
        <v>147</v>
      </c>
      <c r="G59" s="4" t="s">
        <v>0</v>
      </c>
      <c r="H59" s="4"/>
      <c r="I59" s="39">
        <f>I60+I62+I67</f>
        <v>1390.5</v>
      </c>
      <c r="J59" s="39">
        <f>J60+J62+J67</f>
        <v>739.38189</v>
      </c>
      <c r="K59" s="39">
        <f t="shared" si="1"/>
        <v>-651.11811</v>
      </c>
      <c r="L59" s="39">
        <f t="shared" si="2"/>
        <v>53.173814455231927</v>
      </c>
      <c r="M59" s="3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2"/>
      <c r="AC59" s="22"/>
    </row>
    <row r="60" spans="1:29" s="12" customFormat="1" ht="31.5" x14ac:dyDescent="0.2">
      <c r="A60" s="36"/>
      <c r="B60" s="1" t="s">
        <v>333</v>
      </c>
      <c r="C60" s="2">
        <v>902</v>
      </c>
      <c r="D60" s="2" t="s">
        <v>34</v>
      </c>
      <c r="E60" s="2" t="s">
        <v>19</v>
      </c>
      <c r="F60" s="2" t="s">
        <v>332</v>
      </c>
      <c r="G60" s="4"/>
      <c r="H60" s="4"/>
      <c r="I60" s="39">
        <f>I61</f>
        <v>100</v>
      </c>
      <c r="J60" s="39">
        <f>J61</f>
        <v>100</v>
      </c>
      <c r="K60" s="39">
        <f t="shared" si="1"/>
        <v>0</v>
      </c>
      <c r="L60" s="39">
        <f t="shared" si="2"/>
        <v>100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2"/>
      <c r="AC60" s="22"/>
    </row>
    <row r="61" spans="1:29" s="12" customFormat="1" ht="31.5" x14ac:dyDescent="0.2">
      <c r="A61" s="36"/>
      <c r="B61" s="27" t="s">
        <v>14</v>
      </c>
      <c r="C61" s="2">
        <v>902</v>
      </c>
      <c r="D61" s="2" t="s">
        <v>34</v>
      </c>
      <c r="E61" s="2" t="s">
        <v>19</v>
      </c>
      <c r="F61" s="2" t="s">
        <v>332</v>
      </c>
      <c r="G61" s="4">
        <v>600</v>
      </c>
      <c r="H61" s="4"/>
      <c r="I61" s="39">
        <v>100</v>
      </c>
      <c r="J61" s="39">
        <v>100</v>
      </c>
      <c r="K61" s="39">
        <f t="shared" si="1"/>
        <v>0</v>
      </c>
      <c r="L61" s="39">
        <f t="shared" si="2"/>
        <v>100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2"/>
      <c r="AC61" s="22"/>
    </row>
    <row r="62" spans="1:29" s="13" customFormat="1" ht="15.75" x14ac:dyDescent="0.2">
      <c r="A62" s="45"/>
      <c r="B62" s="27" t="s">
        <v>255</v>
      </c>
      <c r="C62" s="2">
        <v>902</v>
      </c>
      <c r="D62" s="2" t="s">
        <v>34</v>
      </c>
      <c r="E62" s="2" t="s">
        <v>19</v>
      </c>
      <c r="F62" s="2" t="s">
        <v>258</v>
      </c>
      <c r="G62" s="4"/>
      <c r="H62" s="4"/>
      <c r="I62" s="39">
        <f>I63+I65</f>
        <v>1239.3</v>
      </c>
      <c r="J62" s="39">
        <f>J63+J65</f>
        <v>616.46189000000004</v>
      </c>
      <c r="K62" s="39">
        <f t="shared" si="1"/>
        <v>-622.83810999999992</v>
      </c>
      <c r="L62" s="39">
        <f t="shared" si="2"/>
        <v>49.742749132574851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23"/>
      <c r="AC62" s="23"/>
    </row>
    <row r="63" spans="1:29" s="12" customFormat="1" ht="31.5" x14ac:dyDescent="0.2">
      <c r="A63" s="36"/>
      <c r="B63" s="1" t="s">
        <v>68</v>
      </c>
      <c r="C63" s="2">
        <v>902</v>
      </c>
      <c r="D63" s="2" t="s">
        <v>34</v>
      </c>
      <c r="E63" s="2" t="s">
        <v>19</v>
      </c>
      <c r="F63" s="2" t="s">
        <v>148</v>
      </c>
      <c r="G63" s="4" t="s">
        <v>0</v>
      </c>
      <c r="H63" s="4"/>
      <c r="I63" s="39">
        <f>I64</f>
        <v>1000.6</v>
      </c>
      <c r="J63" s="39">
        <f>J64</f>
        <v>507.96188999999998</v>
      </c>
      <c r="K63" s="39">
        <f t="shared" si="1"/>
        <v>-492.63811000000004</v>
      </c>
      <c r="L63" s="39">
        <f t="shared" si="2"/>
        <v>50.765729562262642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2"/>
      <c r="AC63" s="22"/>
    </row>
    <row r="64" spans="1:29" s="12" customFormat="1" ht="31.5" x14ac:dyDescent="0.2">
      <c r="A64" s="36" t="s">
        <v>0</v>
      </c>
      <c r="B64" s="1" t="s">
        <v>14</v>
      </c>
      <c r="C64" s="2">
        <v>902</v>
      </c>
      <c r="D64" s="2" t="s">
        <v>34</v>
      </c>
      <c r="E64" s="2" t="s">
        <v>19</v>
      </c>
      <c r="F64" s="2" t="s">
        <v>148</v>
      </c>
      <c r="G64" s="4" t="s">
        <v>15</v>
      </c>
      <c r="H64" s="4"/>
      <c r="I64" s="39">
        <v>1000.6</v>
      </c>
      <c r="J64" s="39">
        <v>507.96188999999998</v>
      </c>
      <c r="K64" s="39">
        <f t="shared" si="1"/>
        <v>-492.63811000000004</v>
      </c>
      <c r="L64" s="39">
        <f t="shared" si="2"/>
        <v>50.765729562262642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2"/>
      <c r="AC64" s="22"/>
    </row>
    <row r="65" spans="1:29" s="12" customFormat="1" ht="31.5" x14ac:dyDescent="0.2">
      <c r="A65" s="36"/>
      <c r="B65" s="1" t="s">
        <v>349</v>
      </c>
      <c r="C65" s="2">
        <v>902</v>
      </c>
      <c r="D65" s="2" t="s">
        <v>34</v>
      </c>
      <c r="E65" s="2" t="s">
        <v>19</v>
      </c>
      <c r="F65" s="2" t="s">
        <v>352</v>
      </c>
      <c r="G65" s="4"/>
      <c r="H65" s="4"/>
      <c r="I65" s="39">
        <f>I66</f>
        <v>238.7</v>
      </c>
      <c r="J65" s="39">
        <f>J66</f>
        <v>108.5</v>
      </c>
      <c r="K65" s="39">
        <f t="shared" si="1"/>
        <v>-130.19999999999999</v>
      </c>
      <c r="L65" s="39">
        <f t="shared" si="2"/>
        <v>45.45454545454546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2"/>
      <c r="AC65" s="22"/>
    </row>
    <row r="66" spans="1:29" s="12" customFormat="1" ht="31.5" x14ac:dyDescent="0.2">
      <c r="A66" s="36"/>
      <c r="B66" s="1" t="s">
        <v>14</v>
      </c>
      <c r="C66" s="2">
        <v>902</v>
      </c>
      <c r="D66" s="2" t="s">
        <v>34</v>
      </c>
      <c r="E66" s="2" t="s">
        <v>19</v>
      </c>
      <c r="F66" s="2" t="s">
        <v>352</v>
      </c>
      <c r="G66" s="4" t="s">
        <v>15</v>
      </c>
      <c r="H66" s="4"/>
      <c r="I66" s="39">
        <v>238.7</v>
      </c>
      <c r="J66" s="39">
        <v>108.5</v>
      </c>
      <c r="K66" s="39">
        <f t="shared" si="1"/>
        <v>-130.19999999999999</v>
      </c>
      <c r="L66" s="39">
        <f t="shared" si="2"/>
        <v>45.45454545454546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2"/>
      <c r="AC66" s="22"/>
    </row>
    <row r="67" spans="1:29" s="13" customFormat="1" ht="15.75" x14ac:dyDescent="0.2">
      <c r="A67" s="45" t="s">
        <v>0</v>
      </c>
      <c r="B67" s="1" t="s">
        <v>124</v>
      </c>
      <c r="C67" s="2">
        <v>902</v>
      </c>
      <c r="D67" s="2" t="s">
        <v>34</v>
      </c>
      <c r="E67" s="2" t="s">
        <v>19</v>
      </c>
      <c r="F67" s="2" t="s">
        <v>249</v>
      </c>
      <c r="G67" s="4"/>
      <c r="H67" s="4"/>
      <c r="I67" s="39">
        <f>I68</f>
        <v>51.2</v>
      </c>
      <c r="J67" s="39">
        <f>J68</f>
        <v>22.92</v>
      </c>
      <c r="K67" s="39">
        <f t="shared" si="1"/>
        <v>-28.28</v>
      </c>
      <c r="L67" s="39">
        <f t="shared" si="2"/>
        <v>44.765625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23"/>
      <c r="AC67" s="23"/>
    </row>
    <row r="68" spans="1:29" s="13" customFormat="1" ht="31.5" x14ac:dyDescent="0.2">
      <c r="A68" s="45" t="s">
        <v>0</v>
      </c>
      <c r="B68" s="1" t="s">
        <v>14</v>
      </c>
      <c r="C68" s="2">
        <v>902</v>
      </c>
      <c r="D68" s="2" t="s">
        <v>34</v>
      </c>
      <c r="E68" s="2" t="s">
        <v>19</v>
      </c>
      <c r="F68" s="2" t="s">
        <v>249</v>
      </c>
      <c r="G68" s="4">
        <v>600</v>
      </c>
      <c r="H68" s="4"/>
      <c r="I68" s="39">
        <v>51.2</v>
      </c>
      <c r="J68" s="39">
        <v>22.92</v>
      </c>
      <c r="K68" s="39">
        <f t="shared" si="1"/>
        <v>-28.28</v>
      </c>
      <c r="L68" s="39">
        <f t="shared" si="2"/>
        <v>44.765625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23"/>
      <c r="AC68" s="23"/>
    </row>
    <row r="69" spans="1:29" s="12" customFormat="1" ht="15.75" x14ac:dyDescent="0.2">
      <c r="A69" s="36" t="s">
        <v>0</v>
      </c>
      <c r="B69" s="27" t="s">
        <v>71</v>
      </c>
      <c r="C69" s="2">
        <v>902</v>
      </c>
      <c r="D69" s="2" t="s">
        <v>34</v>
      </c>
      <c r="E69" s="2" t="s">
        <v>19</v>
      </c>
      <c r="F69" s="2" t="s">
        <v>149</v>
      </c>
      <c r="G69" s="4" t="s">
        <v>0</v>
      </c>
      <c r="H69" s="4"/>
      <c r="I69" s="39">
        <f>I70+I75+I77+I82+I84+I86</f>
        <v>12579.303</v>
      </c>
      <c r="J69" s="39">
        <f>J70+J77+J82+J84+J86</f>
        <v>6235.27016</v>
      </c>
      <c r="K69" s="39">
        <f t="shared" si="1"/>
        <v>-6344.0328399999999</v>
      </c>
      <c r="L69" s="39">
        <f t="shared" si="2"/>
        <v>49.567691946048207</v>
      </c>
      <c r="M69" s="3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2"/>
      <c r="AC69" s="22"/>
    </row>
    <row r="70" spans="1:29" s="12" customFormat="1" ht="15.75" x14ac:dyDescent="0.2">
      <c r="A70" s="36" t="s">
        <v>0</v>
      </c>
      <c r="B70" s="1" t="s">
        <v>125</v>
      </c>
      <c r="C70" s="2">
        <v>902</v>
      </c>
      <c r="D70" s="2" t="s">
        <v>34</v>
      </c>
      <c r="E70" s="2" t="s">
        <v>19</v>
      </c>
      <c r="F70" s="2" t="s">
        <v>150</v>
      </c>
      <c r="G70" s="4"/>
      <c r="H70" s="4"/>
      <c r="I70" s="39">
        <f>I71+I73</f>
        <v>789.75299999999993</v>
      </c>
      <c r="J70" s="39">
        <f>J71+J75+J73</f>
        <v>765.95265999999992</v>
      </c>
      <c r="K70" s="39">
        <f t="shared" si="1"/>
        <v>-23.800340000000006</v>
      </c>
      <c r="L70" s="39">
        <f t="shared" si="2"/>
        <v>96.98635649373918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2"/>
      <c r="AC70" s="22"/>
    </row>
    <row r="71" spans="1:29" s="12" customFormat="1" ht="15.75" x14ac:dyDescent="0.2">
      <c r="A71" s="36"/>
      <c r="B71" s="1" t="s">
        <v>335</v>
      </c>
      <c r="C71" s="2">
        <v>902</v>
      </c>
      <c r="D71" s="2" t="s">
        <v>34</v>
      </c>
      <c r="E71" s="2" t="s">
        <v>19</v>
      </c>
      <c r="F71" s="2" t="s">
        <v>151</v>
      </c>
      <c r="G71" s="4"/>
      <c r="H71" s="4"/>
      <c r="I71" s="39">
        <f>I72</f>
        <v>550.79999999999995</v>
      </c>
      <c r="J71" s="39">
        <f>J72</f>
        <v>476.99966000000001</v>
      </c>
      <c r="K71" s="39">
        <f t="shared" si="1"/>
        <v>-73.800339999999949</v>
      </c>
      <c r="L71" s="39">
        <f t="shared" si="2"/>
        <v>86.601245461147428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2"/>
      <c r="AC71" s="22"/>
    </row>
    <row r="72" spans="1:29" s="12" customFormat="1" ht="35.25" customHeight="1" x14ac:dyDescent="0.2">
      <c r="A72" s="36"/>
      <c r="B72" s="1" t="s">
        <v>14</v>
      </c>
      <c r="C72" s="2">
        <v>902</v>
      </c>
      <c r="D72" s="2" t="s">
        <v>34</v>
      </c>
      <c r="E72" s="2" t="s">
        <v>19</v>
      </c>
      <c r="F72" s="2" t="s">
        <v>151</v>
      </c>
      <c r="G72" s="4">
        <v>600</v>
      </c>
      <c r="H72" s="4"/>
      <c r="I72" s="39">
        <v>550.79999999999995</v>
      </c>
      <c r="J72" s="39">
        <v>476.99966000000001</v>
      </c>
      <c r="K72" s="39">
        <f t="shared" si="1"/>
        <v>-73.800339999999949</v>
      </c>
      <c r="L72" s="39">
        <f t="shared" si="2"/>
        <v>86.601245461147428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2"/>
      <c r="AC72" s="22"/>
    </row>
    <row r="73" spans="1:29" s="12" customFormat="1" ht="35.25" customHeight="1" x14ac:dyDescent="0.2">
      <c r="A73" s="36"/>
      <c r="B73" s="1" t="s">
        <v>427</v>
      </c>
      <c r="C73" s="2">
        <v>902</v>
      </c>
      <c r="D73" s="2" t="s">
        <v>34</v>
      </c>
      <c r="E73" s="2" t="s">
        <v>19</v>
      </c>
      <c r="F73" s="2" t="s">
        <v>426</v>
      </c>
      <c r="G73" s="4"/>
      <c r="H73" s="4"/>
      <c r="I73" s="39">
        <f>I74</f>
        <v>238.953</v>
      </c>
      <c r="J73" s="39">
        <f>J74</f>
        <v>238.953</v>
      </c>
      <c r="K73" s="39">
        <f>J73-I73</f>
        <v>0</v>
      </c>
      <c r="L73" s="39">
        <f>J73/I73*100</f>
        <v>100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2"/>
      <c r="AC73" s="22"/>
    </row>
    <row r="74" spans="1:29" s="12" customFormat="1" ht="35.25" customHeight="1" x14ac:dyDescent="0.2">
      <c r="A74" s="36"/>
      <c r="B74" s="1" t="s">
        <v>14</v>
      </c>
      <c r="C74" s="2">
        <v>902</v>
      </c>
      <c r="D74" s="2" t="s">
        <v>34</v>
      </c>
      <c r="E74" s="2" t="s">
        <v>19</v>
      </c>
      <c r="F74" s="2" t="s">
        <v>426</v>
      </c>
      <c r="G74" s="4">
        <v>600</v>
      </c>
      <c r="H74" s="4"/>
      <c r="I74" s="39">
        <v>238.953</v>
      </c>
      <c r="J74" s="39">
        <v>238.953</v>
      </c>
      <c r="K74" s="39">
        <f>J74-I74</f>
        <v>0</v>
      </c>
      <c r="L74" s="39">
        <f>J74/I74*100</f>
        <v>100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2"/>
      <c r="AC74" s="22"/>
    </row>
    <row r="75" spans="1:29" s="12" customFormat="1" ht="31.5" x14ac:dyDescent="0.2">
      <c r="A75" s="36"/>
      <c r="B75" s="74" t="s">
        <v>348</v>
      </c>
      <c r="C75" s="2">
        <v>902</v>
      </c>
      <c r="D75" s="2" t="s">
        <v>34</v>
      </c>
      <c r="E75" s="2" t="s">
        <v>19</v>
      </c>
      <c r="F75" s="2" t="s">
        <v>423</v>
      </c>
      <c r="G75" s="4"/>
      <c r="H75" s="4"/>
      <c r="I75" s="39">
        <f>I76</f>
        <v>50</v>
      </c>
      <c r="J75" s="39">
        <f>J76</f>
        <v>50</v>
      </c>
      <c r="K75" s="39">
        <f t="shared" si="1"/>
        <v>0</v>
      </c>
      <c r="L75" s="39">
        <f t="shared" si="2"/>
        <v>100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2"/>
      <c r="AC75" s="22"/>
    </row>
    <row r="76" spans="1:29" s="12" customFormat="1" ht="31.5" x14ac:dyDescent="0.2">
      <c r="A76" s="36"/>
      <c r="B76" s="1" t="s">
        <v>14</v>
      </c>
      <c r="C76" s="2">
        <v>902</v>
      </c>
      <c r="D76" s="2" t="s">
        <v>34</v>
      </c>
      <c r="E76" s="2" t="s">
        <v>19</v>
      </c>
      <c r="F76" s="2" t="s">
        <v>423</v>
      </c>
      <c r="G76" s="4">
        <v>600</v>
      </c>
      <c r="H76" s="4"/>
      <c r="I76" s="39">
        <v>50</v>
      </c>
      <c r="J76" s="39">
        <v>50</v>
      </c>
      <c r="K76" s="39">
        <f t="shared" si="1"/>
        <v>0</v>
      </c>
      <c r="L76" s="39">
        <f t="shared" si="2"/>
        <v>100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2"/>
      <c r="AC76" s="22"/>
    </row>
    <row r="77" spans="1:29" s="12" customFormat="1" ht="15.75" x14ac:dyDescent="0.2">
      <c r="A77" s="36"/>
      <c r="B77" s="1" t="s">
        <v>255</v>
      </c>
      <c r="C77" s="2">
        <v>902</v>
      </c>
      <c r="D77" s="2" t="s">
        <v>34</v>
      </c>
      <c r="E77" s="2" t="s">
        <v>19</v>
      </c>
      <c r="F77" s="2" t="s">
        <v>259</v>
      </c>
      <c r="G77" s="4"/>
      <c r="H77" s="4"/>
      <c r="I77" s="39">
        <f>I78+I80</f>
        <v>10611.25</v>
      </c>
      <c r="J77" s="39">
        <f>J78+J80</f>
        <v>5205.5025000000005</v>
      </c>
      <c r="K77" s="39">
        <f t="shared" ref="K77:K150" si="4">SUM(J77-I77)</f>
        <v>-5405.7474999999995</v>
      </c>
      <c r="L77" s="39">
        <f t="shared" ref="L77:L150" si="5">SUM(J77/I77*100)</f>
        <v>49.056449522912011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2"/>
      <c r="AC77" s="22"/>
    </row>
    <row r="78" spans="1:29" s="12" customFormat="1" ht="31.5" x14ac:dyDescent="0.2">
      <c r="A78" s="36"/>
      <c r="B78" s="1" t="s">
        <v>68</v>
      </c>
      <c r="C78" s="2">
        <v>902</v>
      </c>
      <c r="D78" s="2" t="s">
        <v>34</v>
      </c>
      <c r="E78" s="2" t="s">
        <v>19</v>
      </c>
      <c r="F78" s="2" t="s">
        <v>152</v>
      </c>
      <c r="G78" s="4" t="s">
        <v>0</v>
      </c>
      <c r="H78" s="4"/>
      <c r="I78" s="39">
        <f>I79</f>
        <v>8437.25</v>
      </c>
      <c r="J78" s="39">
        <f>J79</f>
        <v>4217.3225000000002</v>
      </c>
      <c r="K78" s="39">
        <f t="shared" si="4"/>
        <v>-4219.9274999999998</v>
      </c>
      <c r="L78" s="39">
        <f t="shared" si="5"/>
        <v>49.984562505555722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2"/>
      <c r="AC78" s="22"/>
    </row>
    <row r="79" spans="1:29" s="12" customFormat="1" ht="31.5" x14ac:dyDescent="0.2">
      <c r="A79" s="36"/>
      <c r="B79" s="1" t="s">
        <v>14</v>
      </c>
      <c r="C79" s="2">
        <v>902</v>
      </c>
      <c r="D79" s="2" t="s">
        <v>34</v>
      </c>
      <c r="E79" s="2" t="s">
        <v>19</v>
      </c>
      <c r="F79" s="2" t="s">
        <v>152</v>
      </c>
      <c r="G79" s="4" t="s">
        <v>15</v>
      </c>
      <c r="H79" s="4"/>
      <c r="I79" s="39">
        <v>8437.25</v>
      </c>
      <c r="J79" s="39">
        <v>4217.3225000000002</v>
      </c>
      <c r="K79" s="39">
        <f t="shared" si="4"/>
        <v>-4219.9274999999998</v>
      </c>
      <c r="L79" s="39">
        <f t="shared" si="5"/>
        <v>49.984562505555722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2"/>
      <c r="AC79" s="22"/>
    </row>
    <row r="80" spans="1:29" s="12" customFormat="1" ht="31.5" x14ac:dyDescent="0.2">
      <c r="A80" s="36"/>
      <c r="B80" s="1" t="s">
        <v>349</v>
      </c>
      <c r="C80" s="2">
        <v>902</v>
      </c>
      <c r="D80" s="2" t="s">
        <v>34</v>
      </c>
      <c r="E80" s="2" t="s">
        <v>19</v>
      </c>
      <c r="F80" s="2" t="s">
        <v>353</v>
      </c>
      <c r="G80" s="4"/>
      <c r="H80" s="4"/>
      <c r="I80" s="39">
        <f>I81</f>
        <v>2174</v>
      </c>
      <c r="J80" s="39">
        <f>J81</f>
        <v>988.18</v>
      </c>
      <c r="K80" s="39">
        <f t="shared" si="4"/>
        <v>-1185.8200000000002</v>
      </c>
      <c r="L80" s="39">
        <f t="shared" si="5"/>
        <v>45.45446182152714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2"/>
      <c r="AC80" s="22"/>
    </row>
    <row r="81" spans="1:29" s="12" customFormat="1" ht="31.5" x14ac:dyDescent="0.2">
      <c r="A81" s="36"/>
      <c r="B81" s="1" t="s">
        <v>14</v>
      </c>
      <c r="C81" s="2">
        <v>902</v>
      </c>
      <c r="D81" s="2" t="s">
        <v>34</v>
      </c>
      <c r="E81" s="2" t="s">
        <v>19</v>
      </c>
      <c r="F81" s="2" t="s">
        <v>353</v>
      </c>
      <c r="G81" s="4" t="s">
        <v>15</v>
      </c>
      <c r="H81" s="4"/>
      <c r="I81" s="39">
        <v>2174</v>
      </c>
      <c r="J81" s="39">
        <v>988.18</v>
      </c>
      <c r="K81" s="39">
        <f t="shared" si="4"/>
        <v>-1185.8200000000002</v>
      </c>
      <c r="L81" s="39">
        <f t="shared" si="5"/>
        <v>45.45446182152714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2"/>
      <c r="AC81" s="22"/>
    </row>
    <row r="82" spans="1:29" s="13" customFormat="1" ht="15.75" x14ac:dyDescent="0.2">
      <c r="A82" s="45" t="s">
        <v>0</v>
      </c>
      <c r="B82" s="1" t="s">
        <v>124</v>
      </c>
      <c r="C82" s="2">
        <v>902</v>
      </c>
      <c r="D82" s="2" t="s">
        <v>34</v>
      </c>
      <c r="E82" s="2" t="s">
        <v>19</v>
      </c>
      <c r="F82" s="2" t="s">
        <v>250</v>
      </c>
      <c r="G82" s="4"/>
      <c r="H82" s="4"/>
      <c r="I82" s="39">
        <f>I83</f>
        <v>594.9</v>
      </c>
      <c r="J82" s="39">
        <f>J83</f>
        <v>163.815</v>
      </c>
      <c r="K82" s="39">
        <f t="shared" si="4"/>
        <v>-431.08499999999998</v>
      </c>
      <c r="L82" s="39">
        <f t="shared" si="5"/>
        <v>27.536560766515382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3"/>
      <c r="AC82" s="23"/>
    </row>
    <row r="83" spans="1:29" s="13" customFormat="1" ht="31.5" x14ac:dyDescent="0.2">
      <c r="A83" s="45" t="s">
        <v>0</v>
      </c>
      <c r="B83" s="1" t="s">
        <v>14</v>
      </c>
      <c r="C83" s="2">
        <v>902</v>
      </c>
      <c r="D83" s="2" t="s">
        <v>34</v>
      </c>
      <c r="E83" s="2" t="s">
        <v>19</v>
      </c>
      <c r="F83" s="2" t="s">
        <v>250</v>
      </c>
      <c r="G83" s="4">
        <v>600</v>
      </c>
      <c r="H83" s="4"/>
      <c r="I83" s="39">
        <v>594.9</v>
      </c>
      <c r="J83" s="39">
        <v>163.815</v>
      </c>
      <c r="K83" s="39">
        <f t="shared" si="4"/>
        <v>-431.08499999999998</v>
      </c>
      <c r="L83" s="39">
        <f t="shared" si="5"/>
        <v>27.536560766515382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23"/>
      <c r="AC83" s="23"/>
    </row>
    <row r="84" spans="1:29" s="13" customFormat="1" ht="67.5" customHeight="1" x14ac:dyDescent="0.2">
      <c r="A84" s="45"/>
      <c r="B84" s="1" t="s">
        <v>433</v>
      </c>
      <c r="C84" s="2">
        <v>902</v>
      </c>
      <c r="D84" s="2" t="s">
        <v>34</v>
      </c>
      <c r="E84" s="2" t="s">
        <v>19</v>
      </c>
      <c r="F84" s="2" t="s">
        <v>424</v>
      </c>
      <c r="G84" s="4"/>
      <c r="H84" s="4"/>
      <c r="I84" s="39">
        <f>I85</f>
        <v>433.4</v>
      </c>
      <c r="J84" s="39">
        <f>J85</f>
        <v>0</v>
      </c>
      <c r="K84" s="39">
        <f t="shared" ref="K84:K88" si="6">J84-I84</f>
        <v>-433.4</v>
      </c>
      <c r="L84" s="39">
        <f t="shared" ref="L84:L88" si="7">J84/I84*100</f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23"/>
      <c r="AC84" s="23"/>
    </row>
    <row r="85" spans="1:29" s="13" customFormat="1" ht="31.5" x14ac:dyDescent="0.2">
      <c r="A85" s="45"/>
      <c r="B85" s="1" t="s">
        <v>14</v>
      </c>
      <c r="C85" s="2">
        <v>902</v>
      </c>
      <c r="D85" s="2" t="s">
        <v>34</v>
      </c>
      <c r="E85" s="2" t="s">
        <v>19</v>
      </c>
      <c r="F85" s="2" t="s">
        <v>424</v>
      </c>
      <c r="G85" s="4">
        <v>600</v>
      </c>
      <c r="H85" s="4"/>
      <c r="I85" s="39">
        <v>433.4</v>
      </c>
      <c r="J85" s="39">
        <v>0</v>
      </c>
      <c r="K85" s="39">
        <f t="shared" si="6"/>
        <v>-433.4</v>
      </c>
      <c r="L85" s="39">
        <f t="shared" si="7"/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23"/>
      <c r="AC85" s="23"/>
    </row>
    <row r="86" spans="1:29" s="13" customFormat="1" ht="31.5" customHeight="1" x14ac:dyDescent="0.2">
      <c r="A86" s="45"/>
      <c r="B86" s="1" t="s">
        <v>432</v>
      </c>
      <c r="C86" s="2">
        <v>902</v>
      </c>
      <c r="D86" s="2" t="s">
        <v>34</v>
      </c>
      <c r="E86" s="2" t="s">
        <v>19</v>
      </c>
      <c r="F86" s="2" t="s">
        <v>425</v>
      </c>
      <c r="G86" s="4"/>
      <c r="H86" s="4"/>
      <c r="I86" s="39">
        <f>I87</f>
        <v>100</v>
      </c>
      <c r="J86" s="39">
        <f>J87</f>
        <v>100</v>
      </c>
      <c r="K86" s="39">
        <f t="shared" si="6"/>
        <v>0</v>
      </c>
      <c r="L86" s="39">
        <f t="shared" si="7"/>
        <v>100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23"/>
      <c r="AC86" s="23"/>
    </row>
    <row r="87" spans="1:29" s="13" customFormat="1" ht="31.5" x14ac:dyDescent="0.2">
      <c r="A87" s="45"/>
      <c r="B87" s="1" t="s">
        <v>14</v>
      </c>
      <c r="C87" s="2">
        <v>902</v>
      </c>
      <c r="D87" s="2" t="s">
        <v>34</v>
      </c>
      <c r="E87" s="2" t="s">
        <v>19</v>
      </c>
      <c r="F87" s="2" t="s">
        <v>425</v>
      </c>
      <c r="G87" s="4">
        <v>600</v>
      </c>
      <c r="H87" s="4"/>
      <c r="I87" s="39">
        <v>100</v>
      </c>
      <c r="J87" s="39">
        <v>100</v>
      </c>
      <c r="K87" s="39">
        <f t="shared" si="6"/>
        <v>0</v>
      </c>
      <c r="L87" s="39">
        <f t="shared" si="7"/>
        <v>100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23"/>
      <c r="AC87" s="23"/>
    </row>
    <row r="88" spans="1:29" s="13" customFormat="1" ht="15.75" x14ac:dyDescent="0.2">
      <c r="A88" s="45"/>
      <c r="B88" s="1" t="s">
        <v>368</v>
      </c>
      <c r="C88" s="2">
        <v>902</v>
      </c>
      <c r="D88" s="2" t="s">
        <v>34</v>
      </c>
      <c r="E88" s="2" t="s">
        <v>19</v>
      </c>
      <c r="F88" s="2" t="s">
        <v>367</v>
      </c>
      <c r="G88" s="4"/>
      <c r="H88" s="4"/>
      <c r="I88" s="39">
        <f>I89+I91+I93</f>
        <v>559.44003999999995</v>
      </c>
      <c r="J88" s="39">
        <f>J89+J91+J93</f>
        <v>559.44003999999995</v>
      </c>
      <c r="K88" s="39">
        <f t="shared" si="6"/>
        <v>0</v>
      </c>
      <c r="L88" s="39">
        <f t="shared" si="7"/>
        <v>100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23"/>
      <c r="AC88" s="23"/>
    </row>
    <row r="89" spans="1:29" s="13" customFormat="1" ht="31.5" x14ac:dyDescent="0.2">
      <c r="A89" s="45"/>
      <c r="B89" s="1" t="s">
        <v>68</v>
      </c>
      <c r="C89" s="2">
        <v>902</v>
      </c>
      <c r="D89" s="2" t="s">
        <v>34</v>
      </c>
      <c r="E89" s="2" t="s">
        <v>19</v>
      </c>
      <c r="F89" s="2" t="s">
        <v>361</v>
      </c>
      <c r="G89" s="4"/>
      <c r="H89" s="4"/>
      <c r="I89" s="39">
        <f>I90</f>
        <v>451.50204000000002</v>
      </c>
      <c r="J89" s="39">
        <f>J90</f>
        <v>451.50204000000002</v>
      </c>
      <c r="K89" s="39">
        <f t="shared" ref="K89:K94" si="8">J89-I89</f>
        <v>0</v>
      </c>
      <c r="L89" s="39">
        <f t="shared" ref="L89:L94" si="9">J89/I89*100</f>
        <v>100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23"/>
      <c r="AC89" s="23"/>
    </row>
    <row r="90" spans="1:29" s="13" customFormat="1" ht="31.5" x14ac:dyDescent="0.2">
      <c r="A90" s="45"/>
      <c r="B90" s="1" t="s">
        <v>14</v>
      </c>
      <c r="C90" s="2">
        <v>902</v>
      </c>
      <c r="D90" s="2" t="s">
        <v>34</v>
      </c>
      <c r="E90" s="2" t="s">
        <v>19</v>
      </c>
      <c r="F90" s="2" t="s">
        <v>361</v>
      </c>
      <c r="G90" s="4">
        <v>600</v>
      </c>
      <c r="H90" s="4"/>
      <c r="I90" s="39">
        <v>451.50204000000002</v>
      </c>
      <c r="J90" s="39">
        <v>451.50204000000002</v>
      </c>
      <c r="K90" s="39">
        <f t="shared" si="8"/>
        <v>0</v>
      </c>
      <c r="L90" s="39">
        <f t="shared" si="9"/>
        <v>100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23"/>
      <c r="AC90" s="23"/>
    </row>
    <row r="91" spans="1:29" s="13" customFormat="1" ht="31.5" x14ac:dyDescent="0.2">
      <c r="A91" s="45"/>
      <c r="B91" s="1" t="s">
        <v>349</v>
      </c>
      <c r="C91" s="2">
        <v>902</v>
      </c>
      <c r="D91" s="2" t="s">
        <v>34</v>
      </c>
      <c r="E91" s="2" t="s">
        <v>19</v>
      </c>
      <c r="F91" s="2" t="s">
        <v>362</v>
      </c>
      <c r="G91" s="4"/>
      <c r="H91" s="4"/>
      <c r="I91" s="39">
        <f>I92</f>
        <v>81.528000000000006</v>
      </c>
      <c r="J91" s="39">
        <f>J92</f>
        <v>81.528000000000006</v>
      </c>
      <c r="K91" s="39">
        <f t="shared" si="8"/>
        <v>0</v>
      </c>
      <c r="L91" s="39">
        <f t="shared" si="9"/>
        <v>100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23"/>
      <c r="AC91" s="23"/>
    </row>
    <row r="92" spans="1:29" s="13" customFormat="1" ht="31.5" x14ac:dyDescent="0.2">
      <c r="A92" s="45"/>
      <c r="B92" s="1" t="s">
        <v>14</v>
      </c>
      <c r="C92" s="2">
        <v>902</v>
      </c>
      <c r="D92" s="2" t="s">
        <v>34</v>
      </c>
      <c r="E92" s="2" t="s">
        <v>19</v>
      </c>
      <c r="F92" s="2" t="s">
        <v>362</v>
      </c>
      <c r="G92" s="4">
        <v>600</v>
      </c>
      <c r="H92" s="4"/>
      <c r="I92" s="39">
        <v>81.528000000000006</v>
      </c>
      <c r="J92" s="39">
        <v>81.528000000000006</v>
      </c>
      <c r="K92" s="39">
        <f t="shared" si="8"/>
        <v>0</v>
      </c>
      <c r="L92" s="39">
        <f t="shared" si="9"/>
        <v>100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23"/>
      <c r="AC92" s="23"/>
    </row>
    <row r="93" spans="1:29" s="13" customFormat="1" ht="15.75" x14ac:dyDescent="0.2">
      <c r="A93" s="45"/>
      <c r="B93" s="1" t="s">
        <v>124</v>
      </c>
      <c r="C93" s="2">
        <v>902</v>
      </c>
      <c r="D93" s="2" t="s">
        <v>34</v>
      </c>
      <c r="E93" s="2" t="s">
        <v>19</v>
      </c>
      <c r="F93" s="2" t="s">
        <v>363</v>
      </c>
      <c r="G93" s="4"/>
      <c r="H93" s="4"/>
      <c r="I93" s="39">
        <f>I94</f>
        <v>26.41</v>
      </c>
      <c r="J93" s="39">
        <f>J94</f>
        <v>26.41</v>
      </c>
      <c r="K93" s="39">
        <f t="shared" si="8"/>
        <v>0</v>
      </c>
      <c r="L93" s="39">
        <f t="shared" si="9"/>
        <v>100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23"/>
      <c r="AC93" s="23"/>
    </row>
    <row r="94" spans="1:29" s="13" customFormat="1" ht="31.5" x14ac:dyDescent="0.2">
      <c r="A94" s="45"/>
      <c r="B94" s="1" t="s">
        <v>14</v>
      </c>
      <c r="C94" s="2">
        <v>902</v>
      </c>
      <c r="D94" s="2" t="s">
        <v>34</v>
      </c>
      <c r="E94" s="2" t="s">
        <v>19</v>
      </c>
      <c r="F94" s="2" t="s">
        <v>363</v>
      </c>
      <c r="G94" s="4">
        <v>600</v>
      </c>
      <c r="H94" s="4"/>
      <c r="I94" s="39">
        <v>26.41</v>
      </c>
      <c r="J94" s="39">
        <v>26.41</v>
      </c>
      <c r="K94" s="39">
        <f t="shared" si="8"/>
        <v>0</v>
      </c>
      <c r="L94" s="39">
        <f t="shared" si="9"/>
        <v>100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23"/>
      <c r="AC94" s="23"/>
    </row>
    <row r="95" spans="1:29" s="12" customFormat="1" ht="15.75" x14ac:dyDescent="0.2">
      <c r="A95" s="36"/>
      <c r="B95" s="1" t="s">
        <v>131</v>
      </c>
      <c r="C95" s="2">
        <v>902</v>
      </c>
      <c r="D95" s="3" t="s">
        <v>34</v>
      </c>
      <c r="E95" s="3" t="s">
        <v>19</v>
      </c>
      <c r="F95" s="2" t="s">
        <v>143</v>
      </c>
      <c r="G95" s="4"/>
      <c r="H95" s="4"/>
      <c r="I95" s="39">
        <f>I96</f>
        <v>10</v>
      </c>
      <c r="J95" s="39">
        <f>J96</f>
        <v>0</v>
      </c>
      <c r="K95" s="39">
        <f t="shared" si="4"/>
        <v>-10</v>
      </c>
      <c r="L95" s="39">
        <f t="shared" si="5"/>
        <v>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2"/>
      <c r="AC95" s="22"/>
    </row>
    <row r="96" spans="1:29" s="12" customFormat="1" ht="15.75" x14ac:dyDescent="0.2">
      <c r="A96" s="36"/>
      <c r="B96" s="1" t="s">
        <v>381</v>
      </c>
      <c r="C96" s="2">
        <v>902</v>
      </c>
      <c r="D96" s="3" t="s">
        <v>34</v>
      </c>
      <c r="E96" s="3" t="s">
        <v>19</v>
      </c>
      <c r="F96" s="2" t="s">
        <v>380</v>
      </c>
      <c r="G96" s="4"/>
      <c r="H96" s="4"/>
      <c r="I96" s="39">
        <f>I97</f>
        <v>10</v>
      </c>
      <c r="J96" s="39">
        <f>J97</f>
        <v>0</v>
      </c>
      <c r="K96" s="39">
        <f t="shared" si="4"/>
        <v>-10</v>
      </c>
      <c r="L96" s="39">
        <f t="shared" si="5"/>
        <v>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2"/>
      <c r="AC96" s="22"/>
    </row>
    <row r="97" spans="1:29" s="12" customFormat="1" ht="31.5" x14ac:dyDescent="0.2">
      <c r="A97" s="36"/>
      <c r="B97" s="1" t="s">
        <v>14</v>
      </c>
      <c r="C97" s="2">
        <v>902</v>
      </c>
      <c r="D97" s="3" t="s">
        <v>34</v>
      </c>
      <c r="E97" s="3" t="s">
        <v>19</v>
      </c>
      <c r="F97" s="2" t="s">
        <v>380</v>
      </c>
      <c r="G97" s="4">
        <v>600</v>
      </c>
      <c r="H97" s="4"/>
      <c r="I97" s="39">
        <v>10</v>
      </c>
      <c r="J97" s="39">
        <v>0</v>
      </c>
      <c r="K97" s="39">
        <f t="shared" si="4"/>
        <v>-10</v>
      </c>
      <c r="L97" s="39">
        <f t="shared" si="5"/>
        <v>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2"/>
      <c r="AC97" s="22"/>
    </row>
    <row r="98" spans="1:29" s="12" customFormat="1" ht="31.5" x14ac:dyDescent="0.2">
      <c r="A98" s="36"/>
      <c r="B98" s="27" t="s">
        <v>65</v>
      </c>
      <c r="C98" s="2">
        <v>902</v>
      </c>
      <c r="D98" s="3" t="s">
        <v>34</v>
      </c>
      <c r="E98" s="3" t="s">
        <v>19</v>
      </c>
      <c r="F98" s="2" t="s">
        <v>144</v>
      </c>
      <c r="G98" s="4" t="s">
        <v>0</v>
      </c>
      <c r="H98" s="4"/>
      <c r="I98" s="39">
        <f>I99</f>
        <v>393.2</v>
      </c>
      <c r="J98" s="39">
        <f>J99</f>
        <v>87</v>
      </c>
      <c r="K98" s="39">
        <f t="shared" si="4"/>
        <v>-306.2</v>
      </c>
      <c r="L98" s="39">
        <f t="shared" si="5"/>
        <v>22.126144455747713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2"/>
      <c r="AC98" s="22"/>
    </row>
    <row r="99" spans="1:29" s="12" customFormat="1" ht="20.25" customHeight="1" x14ac:dyDescent="0.2">
      <c r="A99" s="36"/>
      <c r="B99" s="1" t="s">
        <v>146</v>
      </c>
      <c r="C99" s="2">
        <v>902</v>
      </c>
      <c r="D99" s="3" t="s">
        <v>34</v>
      </c>
      <c r="E99" s="3" t="s">
        <v>19</v>
      </c>
      <c r="F99" s="2" t="s">
        <v>145</v>
      </c>
      <c r="G99" s="4" t="s">
        <v>0</v>
      </c>
      <c r="H99" s="4"/>
      <c r="I99" s="39">
        <f>I100</f>
        <v>393.2</v>
      </c>
      <c r="J99" s="39">
        <f>J100</f>
        <v>87</v>
      </c>
      <c r="K99" s="39">
        <f t="shared" si="4"/>
        <v>-306.2</v>
      </c>
      <c r="L99" s="39">
        <f t="shared" si="5"/>
        <v>22.126144455747713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2"/>
      <c r="AC99" s="22"/>
    </row>
    <row r="100" spans="1:29" s="12" customFormat="1" ht="31.5" x14ac:dyDescent="0.2">
      <c r="A100" s="36"/>
      <c r="B100" s="1" t="s">
        <v>14</v>
      </c>
      <c r="C100" s="2">
        <v>902</v>
      </c>
      <c r="D100" s="3" t="s">
        <v>34</v>
      </c>
      <c r="E100" s="3" t="s">
        <v>19</v>
      </c>
      <c r="F100" s="2" t="s">
        <v>145</v>
      </c>
      <c r="G100" s="4" t="s">
        <v>15</v>
      </c>
      <c r="H100" s="4"/>
      <c r="I100" s="39">
        <v>393.2</v>
      </c>
      <c r="J100" s="39">
        <v>87</v>
      </c>
      <c r="K100" s="39">
        <f t="shared" si="4"/>
        <v>-306.2</v>
      </c>
      <c r="L100" s="39">
        <f t="shared" si="5"/>
        <v>22.126144455747713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2"/>
      <c r="AC100" s="22"/>
    </row>
    <row r="101" spans="1:29" s="12" customFormat="1" ht="15.75" x14ac:dyDescent="0.2">
      <c r="A101" s="29"/>
      <c r="B101" s="1" t="s">
        <v>36</v>
      </c>
      <c r="C101" s="2">
        <v>902</v>
      </c>
      <c r="D101" s="2" t="s">
        <v>34</v>
      </c>
      <c r="E101" s="2" t="s">
        <v>8</v>
      </c>
      <c r="F101" s="2" t="s">
        <v>0</v>
      </c>
      <c r="G101" s="4" t="s">
        <v>0</v>
      </c>
      <c r="H101" s="4"/>
      <c r="I101" s="39">
        <f>I102</f>
        <v>19778.496999999999</v>
      </c>
      <c r="J101" s="39">
        <f>J102</f>
        <v>9094.1864800000003</v>
      </c>
      <c r="K101" s="39">
        <f t="shared" si="4"/>
        <v>-10684.310519999999</v>
      </c>
      <c r="L101" s="39">
        <f t="shared" si="5"/>
        <v>45.980169676189249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2"/>
      <c r="AC101" s="22"/>
    </row>
    <row r="102" spans="1:29" s="12" customFormat="1" ht="15.75" x14ac:dyDescent="0.2">
      <c r="A102" s="29"/>
      <c r="B102" s="27" t="s">
        <v>66</v>
      </c>
      <c r="C102" s="2">
        <v>902</v>
      </c>
      <c r="D102" s="2" t="s">
        <v>34</v>
      </c>
      <c r="E102" s="2" t="s">
        <v>8</v>
      </c>
      <c r="F102" s="2" t="s">
        <v>138</v>
      </c>
      <c r="G102" s="4" t="s">
        <v>0</v>
      </c>
      <c r="H102" s="4"/>
      <c r="I102" s="39">
        <f>I103</f>
        <v>19778.496999999999</v>
      </c>
      <c r="J102" s="39">
        <f>J103</f>
        <v>9094.1864800000003</v>
      </c>
      <c r="K102" s="39">
        <f t="shared" si="4"/>
        <v>-10684.310519999999</v>
      </c>
      <c r="L102" s="39">
        <f t="shared" si="5"/>
        <v>45.980169676189249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2"/>
      <c r="AC102" s="22"/>
    </row>
    <row r="103" spans="1:29" s="12" customFormat="1" ht="31.5" x14ac:dyDescent="0.2">
      <c r="A103" s="29" t="s">
        <v>0</v>
      </c>
      <c r="B103" s="1" t="s">
        <v>377</v>
      </c>
      <c r="C103" s="2">
        <v>902</v>
      </c>
      <c r="D103" s="2" t="s">
        <v>34</v>
      </c>
      <c r="E103" s="2" t="s">
        <v>8</v>
      </c>
      <c r="F103" s="2" t="s">
        <v>153</v>
      </c>
      <c r="G103" s="4" t="s">
        <v>0</v>
      </c>
      <c r="H103" s="4"/>
      <c r="I103" s="39">
        <f>I104+I109+I114</f>
        <v>19778.496999999999</v>
      </c>
      <c r="J103" s="39">
        <f>J104+J109+J114</f>
        <v>9094.1864800000003</v>
      </c>
      <c r="K103" s="39">
        <f t="shared" si="4"/>
        <v>-10684.310519999999</v>
      </c>
      <c r="L103" s="39">
        <f t="shared" si="5"/>
        <v>45.980169676189249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2"/>
      <c r="AC103" s="22"/>
    </row>
    <row r="104" spans="1:29" s="12" customFormat="1" ht="15.75" x14ac:dyDescent="0.2">
      <c r="A104" s="29"/>
      <c r="B104" s="1" t="s">
        <v>260</v>
      </c>
      <c r="C104" s="2">
        <v>902</v>
      </c>
      <c r="D104" s="2" t="s">
        <v>34</v>
      </c>
      <c r="E104" s="2" t="s">
        <v>8</v>
      </c>
      <c r="F104" s="2" t="s">
        <v>261</v>
      </c>
      <c r="G104" s="4"/>
      <c r="H104" s="4"/>
      <c r="I104" s="39">
        <f>I105</f>
        <v>1641.1999999999998</v>
      </c>
      <c r="J104" s="39">
        <f>J105</f>
        <v>809.4606</v>
      </c>
      <c r="K104" s="39">
        <f t="shared" si="4"/>
        <v>-831.73939999999982</v>
      </c>
      <c r="L104" s="39">
        <f t="shared" si="5"/>
        <v>49.321264928101392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2"/>
      <c r="AC104" s="22"/>
    </row>
    <row r="105" spans="1:29" s="12" customFormat="1" ht="15.75" x14ac:dyDescent="0.2">
      <c r="A105" s="29" t="s">
        <v>0</v>
      </c>
      <c r="B105" s="1" t="s">
        <v>72</v>
      </c>
      <c r="C105" s="2">
        <v>902</v>
      </c>
      <c r="D105" s="2" t="s">
        <v>34</v>
      </c>
      <c r="E105" s="2" t="s">
        <v>8</v>
      </c>
      <c r="F105" s="2" t="s">
        <v>154</v>
      </c>
      <c r="G105" s="4" t="s">
        <v>0</v>
      </c>
      <c r="H105" s="4"/>
      <c r="I105" s="39">
        <f>I106+I107+I108</f>
        <v>1641.1999999999998</v>
      </c>
      <c r="J105" s="39">
        <f>J106+J107+J108</f>
        <v>809.4606</v>
      </c>
      <c r="K105" s="39">
        <f t="shared" si="4"/>
        <v>-831.73939999999982</v>
      </c>
      <c r="L105" s="39">
        <f t="shared" si="5"/>
        <v>49.321264928101392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2"/>
      <c r="AC105" s="22"/>
    </row>
    <row r="106" spans="1:29" s="12" customFormat="1" ht="47.25" x14ac:dyDescent="0.2">
      <c r="A106" s="36" t="s">
        <v>0</v>
      </c>
      <c r="B106" s="1" t="s">
        <v>20</v>
      </c>
      <c r="C106" s="2">
        <v>902</v>
      </c>
      <c r="D106" s="2" t="s">
        <v>34</v>
      </c>
      <c r="E106" s="2" t="s">
        <v>8</v>
      </c>
      <c r="F106" s="2" t="s">
        <v>154</v>
      </c>
      <c r="G106" s="4" t="s">
        <v>21</v>
      </c>
      <c r="H106" s="4"/>
      <c r="I106" s="39">
        <v>1602.1</v>
      </c>
      <c r="J106" s="39">
        <v>790.82471999999996</v>
      </c>
      <c r="K106" s="39">
        <f t="shared" si="4"/>
        <v>-811.27527999999995</v>
      </c>
      <c r="L106" s="39">
        <f t="shared" si="5"/>
        <v>49.361757693027904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2"/>
      <c r="AC106" s="22"/>
    </row>
    <row r="107" spans="1:29" s="12" customFormat="1" ht="15.75" x14ac:dyDescent="0.2">
      <c r="A107" s="36" t="s">
        <v>0</v>
      </c>
      <c r="B107" s="1" t="s">
        <v>168</v>
      </c>
      <c r="C107" s="2">
        <v>902</v>
      </c>
      <c r="D107" s="2" t="s">
        <v>34</v>
      </c>
      <c r="E107" s="2" t="s">
        <v>8</v>
      </c>
      <c r="F107" s="2" t="s">
        <v>154</v>
      </c>
      <c r="G107" s="4" t="s">
        <v>11</v>
      </c>
      <c r="H107" s="4"/>
      <c r="I107" s="39">
        <v>38.1</v>
      </c>
      <c r="J107" s="39">
        <v>18.481850000000001</v>
      </c>
      <c r="K107" s="39">
        <f t="shared" si="4"/>
        <v>-19.61815</v>
      </c>
      <c r="L107" s="39">
        <f t="shared" si="5"/>
        <v>48.508792650918636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2"/>
      <c r="AC107" s="22"/>
    </row>
    <row r="108" spans="1:29" s="12" customFormat="1" ht="15.75" x14ac:dyDescent="0.2">
      <c r="A108" s="29" t="s">
        <v>0</v>
      </c>
      <c r="B108" s="1" t="s">
        <v>22</v>
      </c>
      <c r="C108" s="2">
        <v>902</v>
      </c>
      <c r="D108" s="2" t="s">
        <v>34</v>
      </c>
      <c r="E108" s="2" t="s">
        <v>8</v>
      </c>
      <c r="F108" s="2" t="s">
        <v>154</v>
      </c>
      <c r="G108" s="4" t="s">
        <v>23</v>
      </c>
      <c r="H108" s="4"/>
      <c r="I108" s="39">
        <v>1</v>
      </c>
      <c r="J108" s="39">
        <v>0.15403</v>
      </c>
      <c r="K108" s="39">
        <f t="shared" si="4"/>
        <v>-0.84597</v>
      </c>
      <c r="L108" s="39">
        <f t="shared" si="5"/>
        <v>15.403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2"/>
      <c r="AC108" s="22"/>
    </row>
    <row r="109" spans="1:29" s="12" customFormat="1" ht="31.5" x14ac:dyDescent="0.2">
      <c r="A109" s="29"/>
      <c r="B109" s="1" t="s">
        <v>262</v>
      </c>
      <c r="C109" s="2">
        <v>902</v>
      </c>
      <c r="D109" s="2" t="s">
        <v>34</v>
      </c>
      <c r="E109" s="2" t="s">
        <v>8</v>
      </c>
      <c r="F109" s="2" t="s">
        <v>263</v>
      </c>
      <c r="G109" s="4"/>
      <c r="H109" s="4"/>
      <c r="I109" s="39">
        <f>I110</f>
        <v>3416</v>
      </c>
      <c r="J109" s="39">
        <f>J110</f>
        <v>1432.9398200000001</v>
      </c>
      <c r="K109" s="39">
        <f t="shared" si="4"/>
        <v>-1983.0601799999999</v>
      </c>
      <c r="L109" s="39">
        <f t="shared" si="5"/>
        <v>41.947887002341922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2"/>
      <c r="AC109" s="22"/>
    </row>
    <row r="110" spans="1:29" s="12" customFormat="1" ht="15.75" x14ac:dyDescent="0.2">
      <c r="A110" s="29"/>
      <c r="B110" s="1" t="s">
        <v>264</v>
      </c>
      <c r="C110" s="2">
        <v>902</v>
      </c>
      <c r="D110" s="2" t="s">
        <v>34</v>
      </c>
      <c r="E110" s="2" t="s">
        <v>8</v>
      </c>
      <c r="F110" s="2" t="s">
        <v>155</v>
      </c>
      <c r="G110" s="4" t="s">
        <v>0</v>
      </c>
      <c r="H110" s="4"/>
      <c r="I110" s="39">
        <f>I111+I112+I113</f>
        <v>3416</v>
      </c>
      <c r="J110" s="39">
        <f>J111+J112+J113</f>
        <v>1432.9398200000001</v>
      </c>
      <c r="K110" s="39">
        <f t="shared" si="4"/>
        <v>-1983.0601799999999</v>
      </c>
      <c r="L110" s="39">
        <f t="shared" si="5"/>
        <v>41.947887002341922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2"/>
      <c r="AC110" s="22"/>
    </row>
    <row r="111" spans="1:29" s="12" customFormat="1" ht="47.25" x14ac:dyDescent="0.2">
      <c r="A111" s="29"/>
      <c r="B111" s="1" t="s">
        <v>20</v>
      </c>
      <c r="C111" s="2">
        <v>902</v>
      </c>
      <c r="D111" s="2" t="s">
        <v>34</v>
      </c>
      <c r="E111" s="2" t="s">
        <v>8</v>
      </c>
      <c r="F111" s="2" t="s">
        <v>155</v>
      </c>
      <c r="G111" s="4" t="s">
        <v>21</v>
      </c>
      <c r="H111" s="4"/>
      <c r="I111" s="39">
        <v>3251.9</v>
      </c>
      <c r="J111" s="39">
        <v>1378.10312</v>
      </c>
      <c r="K111" s="39">
        <f t="shared" si="4"/>
        <v>-1873.7968800000001</v>
      </c>
      <c r="L111" s="39">
        <f t="shared" si="5"/>
        <v>42.378397859712777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2"/>
      <c r="AC111" s="22"/>
    </row>
    <row r="112" spans="1:29" s="12" customFormat="1" ht="15.75" x14ac:dyDescent="0.2">
      <c r="A112" s="29" t="s">
        <v>0</v>
      </c>
      <c r="B112" s="1" t="s">
        <v>168</v>
      </c>
      <c r="C112" s="2">
        <v>902</v>
      </c>
      <c r="D112" s="2" t="s">
        <v>34</v>
      </c>
      <c r="E112" s="2" t="s">
        <v>8</v>
      </c>
      <c r="F112" s="2" t="s">
        <v>155</v>
      </c>
      <c r="G112" s="4" t="s">
        <v>11</v>
      </c>
      <c r="H112" s="4"/>
      <c r="I112" s="39">
        <v>162.4</v>
      </c>
      <c r="J112" s="39">
        <v>54.8367</v>
      </c>
      <c r="K112" s="39">
        <f t="shared" si="4"/>
        <v>-107.5633</v>
      </c>
      <c r="L112" s="39">
        <f t="shared" si="5"/>
        <v>33.766440886699506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2"/>
      <c r="AC112" s="22"/>
    </row>
    <row r="113" spans="1:29" s="12" customFormat="1" ht="15.75" x14ac:dyDescent="0.2">
      <c r="A113" s="29" t="s">
        <v>0</v>
      </c>
      <c r="B113" s="1" t="s">
        <v>22</v>
      </c>
      <c r="C113" s="2">
        <v>902</v>
      </c>
      <c r="D113" s="2" t="s">
        <v>34</v>
      </c>
      <c r="E113" s="2" t="s">
        <v>8</v>
      </c>
      <c r="F113" s="2" t="s">
        <v>155</v>
      </c>
      <c r="G113" s="4" t="s">
        <v>23</v>
      </c>
      <c r="H113" s="4"/>
      <c r="I113" s="39">
        <v>1.7</v>
      </c>
      <c r="J113" s="39">
        <v>0</v>
      </c>
      <c r="K113" s="39">
        <f t="shared" si="4"/>
        <v>-1.7</v>
      </c>
      <c r="L113" s="39">
        <f t="shared" si="5"/>
        <v>0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2"/>
      <c r="AC113" s="22"/>
    </row>
    <row r="114" spans="1:29" s="12" customFormat="1" ht="31.5" x14ac:dyDescent="0.2">
      <c r="A114" s="29"/>
      <c r="B114" s="1" t="s">
        <v>265</v>
      </c>
      <c r="C114" s="2">
        <v>902</v>
      </c>
      <c r="D114" s="2" t="s">
        <v>34</v>
      </c>
      <c r="E114" s="2" t="s">
        <v>8</v>
      </c>
      <c r="F114" s="2" t="s">
        <v>289</v>
      </c>
      <c r="G114" s="4"/>
      <c r="H114" s="4"/>
      <c r="I114" s="39">
        <f>I115</f>
        <v>14721.297</v>
      </c>
      <c r="J114" s="39">
        <f>J115</f>
        <v>6851.7860599999995</v>
      </c>
      <c r="K114" s="39">
        <f t="shared" si="4"/>
        <v>-7869.510940000001</v>
      </c>
      <c r="L114" s="39">
        <f t="shared" si="5"/>
        <v>46.543358645641071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2"/>
      <c r="AC114" s="22"/>
    </row>
    <row r="115" spans="1:29" s="12" customFormat="1" ht="22.5" customHeight="1" x14ac:dyDescent="0.2">
      <c r="A115" s="29"/>
      <c r="B115" s="1" t="s">
        <v>264</v>
      </c>
      <c r="C115" s="2">
        <v>902</v>
      </c>
      <c r="D115" s="2" t="s">
        <v>34</v>
      </c>
      <c r="E115" s="2" t="s">
        <v>8</v>
      </c>
      <c r="F115" s="2" t="s">
        <v>157</v>
      </c>
      <c r="G115" s="4" t="s">
        <v>0</v>
      </c>
      <c r="H115" s="4"/>
      <c r="I115" s="39">
        <f>I116+I117+I119+I118</f>
        <v>14721.297</v>
      </c>
      <c r="J115" s="39">
        <f>J116+J117+J119+J118</f>
        <v>6851.7860599999995</v>
      </c>
      <c r="K115" s="39">
        <f t="shared" si="4"/>
        <v>-7869.510940000001</v>
      </c>
      <c r="L115" s="39">
        <f t="shared" si="5"/>
        <v>46.543358645641071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2"/>
      <c r="AC115" s="22"/>
    </row>
    <row r="116" spans="1:29" s="12" customFormat="1" ht="47.25" x14ac:dyDescent="0.2">
      <c r="A116" s="29"/>
      <c r="B116" s="1" t="s">
        <v>20</v>
      </c>
      <c r="C116" s="2">
        <v>902</v>
      </c>
      <c r="D116" s="2" t="s">
        <v>34</v>
      </c>
      <c r="E116" s="2" t="s">
        <v>8</v>
      </c>
      <c r="F116" s="2" t="s">
        <v>157</v>
      </c>
      <c r="G116" s="4" t="s">
        <v>21</v>
      </c>
      <c r="H116" s="4"/>
      <c r="I116" s="39">
        <v>14234.97214</v>
      </c>
      <c r="J116" s="39">
        <v>6747.7258199999997</v>
      </c>
      <c r="K116" s="39">
        <f t="shared" si="4"/>
        <v>-7487.2463200000002</v>
      </c>
      <c r="L116" s="39">
        <f t="shared" si="5"/>
        <v>47.402451888465727</v>
      </c>
      <c r="M116" s="19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2"/>
      <c r="AC116" s="22"/>
    </row>
    <row r="117" spans="1:29" s="12" customFormat="1" ht="15.75" x14ac:dyDescent="0.2">
      <c r="A117" s="29" t="s">
        <v>0</v>
      </c>
      <c r="B117" s="1" t="s">
        <v>168</v>
      </c>
      <c r="C117" s="2">
        <v>902</v>
      </c>
      <c r="D117" s="2" t="s">
        <v>34</v>
      </c>
      <c r="E117" s="2" t="s">
        <v>8</v>
      </c>
      <c r="F117" s="2" t="s">
        <v>157</v>
      </c>
      <c r="G117" s="4" t="s">
        <v>11</v>
      </c>
      <c r="H117" s="4"/>
      <c r="I117" s="39">
        <v>461.1</v>
      </c>
      <c r="J117" s="39">
        <v>98.802959999999999</v>
      </c>
      <c r="K117" s="39">
        <f t="shared" si="4"/>
        <v>-362.29704000000004</v>
      </c>
      <c r="L117" s="39">
        <f t="shared" si="5"/>
        <v>21.427664281067013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2"/>
      <c r="AC117" s="22"/>
    </row>
    <row r="118" spans="1:29" s="12" customFormat="1" ht="15.75" x14ac:dyDescent="0.2">
      <c r="A118" s="29"/>
      <c r="B118" s="1" t="s">
        <v>16</v>
      </c>
      <c r="C118" s="2">
        <v>902</v>
      </c>
      <c r="D118" s="2" t="s">
        <v>34</v>
      </c>
      <c r="E118" s="2" t="s">
        <v>8</v>
      </c>
      <c r="F118" s="2" t="s">
        <v>157</v>
      </c>
      <c r="G118" s="4">
        <v>300</v>
      </c>
      <c r="H118" s="4"/>
      <c r="I118" s="39">
        <v>6.12486</v>
      </c>
      <c r="J118" s="39">
        <v>0</v>
      </c>
      <c r="K118" s="39">
        <f t="shared" si="4"/>
        <v>-6.12486</v>
      </c>
      <c r="L118" s="39">
        <f t="shared" si="5"/>
        <v>0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2"/>
      <c r="AC118" s="22"/>
    </row>
    <row r="119" spans="1:29" s="12" customFormat="1" ht="15.75" x14ac:dyDescent="0.2">
      <c r="A119" s="29" t="s">
        <v>0</v>
      </c>
      <c r="B119" s="1" t="s">
        <v>22</v>
      </c>
      <c r="C119" s="2">
        <v>902</v>
      </c>
      <c r="D119" s="2" t="s">
        <v>34</v>
      </c>
      <c r="E119" s="2" t="s">
        <v>8</v>
      </c>
      <c r="F119" s="2" t="s">
        <v>157</v>
      </c>
      <c r="G119" s="4" t="s">
        <v>23</v>
      </c>
      <c r="H119" s="4"/>
      <c r="I119" s="39">
        <v>19.100000000000001</v>
      </c>
      <c r="J119" s="39">
        <v>5.2572799999999997</v>
      </c>
      <c r="K119" s="39">
        <f t="shared" si="4"/>
        <v>-13.842720000000002</v>
      </c>
      <c r="L119" s="39">
        <f t="shared" si="5"/>
        <v>27.525026178010471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2"/>
      <c r="AC119" s="22"/>
    </row>
    <row r="120" spans="1:29" ht="21.75" customHeight="1" x14ac:dyDescent="0.2">
      <c r="A120" s="59">
        <v>3</v>
      </c>
      <c r="B120" s="55" t="s">
        <v>73</v>
      </c>
      <c r="C120" s="54">
        <v>903</v>
      </c>
      <c r="D120" s="54" t="s">
        <v>0</v>
      </c>
      <c r="E120" s="54" t="s">
        <v>0</v>
      </c>
      <c r="F120" s="54" t="s">
        <v>0</v>
      </c>
      <c r="G120" s="56" t="s">
        <v>0</v>
      </c>
      <c r="H120" s="56"/>
      <c r="I120" s="38">
        <f>I121+I138</f>
        <v>16365.3</v>
      </c>
      <c r="J120" s="38">
        <f>J121+J138</f>
        <v>5917.5143600000001</v>
      </c>
      <c r="K120" s="38">
        <f t="shared" si="4"/>
        <v>-10447.785639999998</v>
      </c>
      <c r="L120" s="38">
        <f t="shared" si="5"/>
        <v>36.15891159954294</v>
      </c>
      <c r="M120" s="19"/>
      <c r="N120" s="3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6"/>
      <c r="AC120" s="6"/>
    </row>
    <row r="121" spans="1:29" ht="15.75" x14ac:dyDescent="0.2">
      <c r="A121" s="36" t="s">
        <v>0</v>
      </c>
      <c r="B121" s="1" t="s">
        <v>37</v>
      </c>
      <c r="C121" s="2">
        <v>903</v>
      </c>
      <c r="D121" s="2" t="s">
        <v>19</v>
      </c>
      <c r="E121" s="2" t="s">
        <v>0</v>
      </c>
      <c r="F121" s="2" t="s">
        <v>0</v>
      </c>
      <c r="G121" s="4" t="s">
        <v>0</v>
      </c>
      <c r="H121" s="4"/>
      <c r="I121" s="39">
        <f>I122+I130+I134</f>
        <v>9936.5</v>
      </c>
      <c r="J121" s="39">
        <f>J122+J130+J134</f>
        <v>2702.96036</v>
      </c>
      <c r="K121" s="39">
        <f t="shared" si="4"/>
        <v>-7233.53964</v>
      </c>
      <c r="L121" s="39">
        <f t="shared" si="5"/>
        <v>27.202338449152112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6"/>
      <c r="AC121" s="6"/>
    </row>
    <row r="122" spans="1:29" ht="31.5" x14ac:dyDescent="0.2">
      <c r="A122" s="60"/>
      <c r="B122" s="1" t="s">
        <v>50</v>
      </c>
      <c r="C122" s="2">
        <v>903</v>
      </c>
      <c r="D122" s="2" t="s">
        <v>19</v>
      </c>
      <c r="E122" s="2" t="s">
        <v>26</v>
      </c>
      <c r="F122" s="2" t="s">
        <v>0</v>
      </c>
      <c r="G122" s="4" t="s">
        <v>0</v>
      </c>
      <c r="H122" s="4"/>
      <c r="I122" s="39">
        <f>I123</f>
        <v>5772.2</v>
      </c>
      <c r="J122" s="39">
        <f>J123</f>
        <v>2702.96036</v>
      </c>
      <c r="K122" s="39">
        <f t="shared" si="4"/>
        <v>-3069.2396399999998</v>
      </c>
      <c r="L122" s="39">
        <f t="shared" si="5"/>
        <v>46.827212501299329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6"/>
      <c r="AC122" s="6"/>
    </row>
    <row r="123" spans="1:29" ht="31.5" x14ac:dyDescent="0.2">
      <c r="A123" s="29" t="s">
        <v>0</v>
      </c>
      <c r="B123" s="27" t="s">
        <v>74</v>
      </c>
      <c r="C123" s="2">
        <v>903</v>
      </c>
      <c r="D123" s="2" t="s">
        <v>19</v>
      </c>
      <c r="E123" s="2" t="s">
        <v>26</v>
      </c>
      <c r="F123" s="2" t="s">
        <v>160</v>
      </c>
      <c r="G123" s="4" t="s">
        <v>0</v>
      </c>
      <c r="H123" s="4"/>
      <c r="I123" s="39">
        <f t="shared" ref="I123" si="10">I124</f>
        <v>5772.2</v>
      </c>
      <c r="J123" s="39">
        <f>J124</f>
        <v>2702.96036</v>
      </c>
      <c r="K123" s="39">
        <f t="shared" si="4"/>
        <v>-3069.2396399999998</v>
      </c>
      <c r="L123" s="39">
        <f t="shared" si="5"/>
        <v>46.827212501299329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6"/>
      <c r="AC123" s="6"/>
    </row>
    <row r="124" spans="1:29" ht="31.5" x14ac:dyDescent="0.2">
      <c r="A124" s="29" t="s">
        <v>0</v>
      </c>
      <c r="B124" s="27" t="s">
        <v>75</v>
      </c>
      <c r="C124" s="2">
        <v>903</v>
      </c>
      <c r="D124" s="2" t="s">
        <v>19</v>
      </c>
      <c r="E124" s="2" t="s">
        <v>26</v>
      </c>
      <c r="F124" s="2" t="s">
        <v>247</v>
      </c>
      <c r="G124" s="4" t="s">
        <v>0</v>
      </c>
      <c r="H124" s="4"/>
      <c r="I124" s="39">
        <f>I125</f>
        <v>5772.2</v>
      </c>
      <c r="J124" s="39">
        <f>J125</f>
        <v>2702.96036</v>
      </c>
      <c r="K124" s="39">
        <f t="shared" si="4"/>
        <v>-3069.2396399999998</v>
      </c>
      <c r="L124" s="39">
        <f t="shared" si="5"/>
        <v>46.827212501299329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6"/>
      <c r="AC124" s="6"/>
    </row>
    <row r="125" spans="1:29" ht="15.75" x14ac:dyDescent="0.2">
      <c r="A125" s="29"/>
      <c r="B125" s="27" t="s">
        <v>277</v>
      </c>
      <c r="C125" s="2">
        <v>903</v>
      </c>
      <c r="D125" s="2" t="s">
        <v>19</v>
      </c>
      <c r="E125" s="2" t="s">
        <v>26</v>
      </c>
      <c r="F125" s="2" t="s">
        <v>278</v>
      </c>
      <c r="G125" s="4"/>
      <c r="H125" s="4"/>
      <c r="I125" s="39">
        <f>I126</f>
        <v>5772.2</v>
      </c>
      <c r="J125" s="39">
        <f>J126</f>
        <v>2702.96036</v>
      </c>
      <c r="K125" s="39">
        <f t="shared" si="4"/>
        <v>-3069.2396399999998</v>
      </c>
      <c r="L125" s="39">
        <f t="shared" si="5"/>
        <v>46.827212501299329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6"/>
      <c r="AC125" s="6"/>
    </row>
    <row r="126" spans="1:29" ht="15.75" x14ac:dyDescent="0.2">
      <c r="A126" s="36" t="s">
        <v>0</v>
      </c>
      <c r="B126" s="1" t="s">
        <v>63</v>
      </c>
      <c r="C126" s="2">
        <v>903</v>
      </c>
      <c r="D126" s="2" t="s">
        <v>19</v>
      </c>
      <c r="E126" s="2" t="s">
        <v>26</v>
      </c>
      <c r="F126" s="2" t="s">
        <v>221</v>
      </c>
      <c r="G126" s="4" t="s">
        <v>0</v>
      </c>
      <c r="H126" s="4"/>
      <c r="I126" s="39">
        <f>I127+I128+I129</f>
        <v>5772.2</v>
      </c>
      <c r="J126" s="39">
        <f>J127+J128+J129</f>
        <v>2702.96036</v>
      </c>
      <c r="K126" s="39">
        <f t="shared" si="4"/>
        <v>-3069.2396399999998</v>
      </c>
      <c r="L126" s="39">
        <f t="shared" si="5"/>
        <v>46.827212501299329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6"/>
      <c r="AC126" s="6"/>
    </row>
    <row r="127" spans="1:29" ht="47.25" x14ac:dyDescent="0.2">
      <c r="A127" s="36" t="s">
        <v>0</v>
      </c>
      <c r="B127" s="1" t="s">
        <v>20</v>
      </c>
      <c r="C127" s="2">
        <v>903</v>
      </c>
      <c r="D127" s="2" t="s">
        <v>19</v>
      </c>
      <c r="E127" s="2" t="s">
        <v>26</v>
      </c>
      <c r="F127" s="2" t="s">
        <v>221</v>
      </c>
      <c r="G127" s="4" t="s">
        <v>21</v>
      </c>
      <c r="H127" s="4"/>
      <c r="I127" s="39">
        <v>5369.4</v>
      </c>
      <c r="J127" s="39">
        <v>2640.6919600000001</v>
      </c>
      <c r="K127" s="39">
        <f t="shared" si="4"/>
        <v>-2728.7080399999995</v>
      </c>
      <c r="L127" s="39">
        <f t="shared" si="5"/>
        <v>49.180391850113615</v>
      </c>
      <c r="M127" s="19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6"/>
      <c r="AC127" s="6"/>
    </row>
    <row r="128" spans="1:29" ht="15.75" x14ac:dyDescent="0.2">
      <c r="A128" s="36" t="s">
        <v>0</v>
      </c>
      <c r="B128" s="1" t="s">
        <v>168</v>
      </c>
      <c r="C128" s="2">
        <v>903</v>
      </c>
      <c r="D128" s="2" t="s">
        <v>19</v>
      </c>
      <c r="E128" s="2" t="s">
        <v>26</v>
      </c>
      <c r="F128" s="2" t="s">
        <v>221</v>
      </c>
      <c r="G128" s="4" t="s">
        <v>11</v>
      </c>
      <c r="H128" s="4"/>
      <c r="I128" s="39">
        <v>397.3</v>
      </c>
      <c r="J128" s="39">
        <v>60.823970000000003</v>
      </c>
      <c r="K128" s="39">
        <f t="shared" si="4"/>
        <v>-336.47603000000004</v>
      </c>
      <c r="L128" s="39">
        <f t="shared" si="5"/>
        <v>15.309330480745029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6"/>
      <c r="AC128" s="6"/>
    </row>
    <row r="129" spans="1:29" ht="15.75" x14ac:dyDescent="0.2">
      <c r="A129" s="36" t="s">
        <v>0</v>
      </c>
      <c r="B129" s="1" t="s">
        <v>22</v>
      </c>
      <c r="C129" s="2">
        <v>903</v>
      </c>
      <c r="D129" s="2" t="s">
        <v>19</v>
      </c>
      <c r="E129" s="2" t="s">
        <v>26</v>
      </c>
      <c r="F129" s="2" t="s">
        <v>221</v>
      </c>
      <c r="G129" s="4" t="s">
        <v>23</v>
      </c>
      <c r="H129" s="4"/>
      <c r="I129" s="39">
        <v>5.5</v>
      </c>
      <c r="J129" s="39">
        <v>1.4444300000000001</v>
      </c>
      <c r="K129" s="39">
        <f t="shared" si="4"/>
        <v>-4.0555699999999995</v>
      </c>
      <c r="L129" s="39">
        <f t="shared" si="5"/>
        <v>26.262363636363638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6"/>
      <c r="AC129" s="6"/>
    </row>
    <row r="130" spans="1:29" ht="15.75" x14ac:dyDescent="0.2">
      <c r="A130" s="29" t="s">
        <v>0</v>
      </c>
      <c r="B130" s="1" t="s">
        <v>51</v>
      </c>
      <c r="C130" s="2">
        <v>903</v>
      </c>
      <c r="D130" s="2" t="s">
        <v>19</v>
      </c>
      <c r="E130" s="2" t="s">
        <v>52</v>
      </c>
      <c r="F130" s="2" t="s">
        <v>0</v>
      </c>
      <c r="G130" s="4" t="s">
        <v>0</v>
      </c>
      <c r="H130" s="4"/>
      <c r="I130" s="39">
        <f t="shared" ref="I130:I132" si="11">I131</f>
        <v>3300</v>
      </c>
      <c r="J130" s="39">
        <f>J131</f>
        <v>0</v>
      </c>
      <c r="K130" s="39">
        <f t="shared" si="4"/>
        <v>-3300</v>
      </c>
      <c r="L130" s="39">
        <f t="shared" si="5"/>
        <v>0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6"/>
      <c r="AC130" s="6"/>
    </row>
    <row r="131" spans="1:29" ht="31.5" x14ac:dyDescent="0.2">
      <c r="A131" s="29" t="s">
        <v>0</v>
      </c>
      <c r="B131" s="28" t="s">
        <v>76</v>
      </c>
      <c r="C131" s="2">
        <v>903</v>
      </c>
      <c r="D131" s="2" t="s">
        <v>19</v>
      </c>
      <c r="E131" s="2" t="s">
        <v>52</v>
      </c>
      <c r="F131" s="2" t="s">
        <v>158</v>
      </c>
      <c r="G131" s="4" t="s">
        <v>0</v>
      </c>
      <c r="H131" s="4"/>
      <c r="I131" s="39">
        <f t="shared" si="11"/>
        <v>3300</v>
      </c>
      <c r="J131" s="39">
        <f>J132</f>
        <v>0</v>
      </c>
      <c r="K131" s="39">
        <f t="shared" si="4"/>
        <v>-3300</v>
      </c>
      <c r="L131" s="39">
        <f t="shared" si="5"/>
        <v>0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6"/>
      <c r="AC131" s="6"/>
    </row>
    <row r="132" spans="1:29" ht="15.75" x14ac:dyDescent="0.2">
      <c r="A132" s="36" t="s">
        <v>0</v>
      </c>
      <c r="B132" s="1" t="s">
        <v>77</v>
      </c>
      <c r="C132" s="2">
        <v>903</v>
      </c>
      <c r="D132" s="2" t="s">
        <v>19</v>
      </c>
      <c r="E132" s="2" t="s">
        <v>52</v>
      </c>
      <c r="F132" s="2" t="s">
        <v>159</v>
      </c>
      <c r="G132" s="4" t="s">
        <v>0</v>
      </c>
      <c r="H132" s="4"/>
      <c r="I132" s="39">
        <f t="shared" si="11"/>
        <v>3300</v>
      </c>
      <c r="J132" s="39">
        <f>J133</f>
        <v>0</v>
      </c>
      <c r="K132" s="39">
        <f t="shared" si="4"/>
        <v>-3300</v>
      </c>
      <c r="L132" s="39">
        <f t="shared" si="5"/>
        <v>0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6"/>
      <c r="AC132" s="6"/>
    </row>
    <row r="133" spans="1:29" ht="15.75" x14ac:dyDescent="0.2">
      <c r="A133" s="36" t="s">
        <v>0</v>
      </c>
      <c r="B133" s="1" t="s">
        <v>22</v>
      </c>
      <c r="C133" s="2">
        <v>903</v>
      </c>
      <c r="D133" s="2" t="s">
        <v>19</v>
      </c>
      <c r="E133" s="2" t="s">
        <v>52</v>
      </c>
      <c r="F133" s="2" t="s">
        <v>159</v>
      </c>
      <c r="G133" s="4" t="s">
        <v>23</v>
      </c>
      <c r="H133" s="4"/>
      <c r="I133" s="39">
        <v>3300</v>
      </c>
      <c r="J133" s="39">
        <v>0</v>
      </c>
      <c r="K133" s="39">
        <f t="shared" si="4"/>
        <v>-3300</v>
      </c>
      <c r="L133" s="39">
        <f t="shared" si="5"/>
        <v>0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6"/>
      <c r="AC133" s="6"/>
    </row>
    <row r="134" spans="1:29" ht="15" customHeight="1" x14ac:dyDescent="0.2">
      <c r="A134" s="36" t="s">
        <v>0</v>
      </c>
      <c r="B134" s="1" t="s">
        <v>53</v>
      </c>
      <c r="C134" s="2">
        <v>903</v>
      </c>
      <c r="D134" s="2" t="s">
        <v>19</v>
      </c>
      <c r="E134" s="2">
        <v>13</v>
      </c>
      <c r="F134" s="2" t="s">
        <v>0</v>
      </c>
      <c r="G134" s="4" t="s">
        <v>0</v>
      </c>
      <c r="H134" s="4"/>
      <c r="I134" s="39">
        <f>I135</f>
        <v>864.3</v>
      </c>
      <c r="J134" s="39">
        <f>J136</f>
        <v>0</v>
      </c>
      <c r="K134" s="39">
        <f t="shared" si="4"/>
        <v>-864.3</v>
      </c>
      <c r="L134" s="39">
        <f t="shared" si="5"/>
        <v>0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6"/>
      <c r="AC134" s="6"/>
    </row>
    <row r="135" spans="1:29" ht="31.5" x14ac:dyDescent="0.2">
      <c r="A135" s="29" t="s">
        <v>0</v>
      </c>
      <c r="B135" s="28" t="s">
        <v>76</v>
      </c>
      <c r="C135" s="2">
        <v>903</v>
      </c>
      <c r="D135" s="2" t="s">
        <v>19</v>
      </c>
      <c r="E135" s="2" t="s">
        <v>54</v>
      </c>
      <c r="F135" s="2" t="s">
        <v>158</v>
      </c>
      <c r="G135" s="4" t="s">
        <v>0</v>
      </c>
      <c r="H135" s="4"/>
      <c r="I135" s="39">
        <f>I136</f>
        <v>864.3</v>
      </c>
      <c r="J135" s="39">
        <f>J136</f>
        <v>0</v>
      </c>
      <c r="K135" s="39">
        <f t="shared" si="4"/>
        <v>-864.3</v>
      </c>
      <c r="L135" s="39">
        <f t="shared" si="5"/>
        <v>0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6"/>
      <c r="AC135" s="6"/>
    </row>
    <row r="136" spans="1:29" ht="31.5" x14ac:dyDescent="0.2">
      <c r="A136" s="29" t="s">
        <v>0</v>
      </c>
      <c r="B136" s="1" t="s">
        <v>429</v>
      </c>
      <c r="C136" s="2">
        <v>903</v>
      </c>
      <c r="D136" s="2" t="s">
        <v>19</v>
      </c>
      <c r="E136" s="2" t="s">
        <v>54</v>
      </c>
      <c r="F136" s="2" t="s">
        <v>428</v>
      </c>
      <c r="G136" s="4" t="s">
        <v>0</v>
      </c>
      <c r="H136" s="4"/>
      <c r="I136" s="39">
        <f>I137</f>
        <v>864.3</v>
      </c>
      <c r="J136" s="39">
        <f>J137</f>
        <v>0</v>
      </c>
      <c r="K136" s="39">
        <f t="shared" si="4"/>
        <v>-864.3</v>
      </c>
      <c r="L136" s="39">
        <f t="shared" si="5"/>
        <v>0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6"/>
      <c r="AC136" s="6"/>
    </row>
    <row r="137" spans="1:29" ht="15.75" x14ac:dyDescent="0.2">
      <c r="A137" s="36" t="s">
        <v>0</v>
      </c>
      <c r="B137" s="1" t="s">
        <v>16</v>
      </c>
      <c r="C137" s="2">
        <v>903</v>
      </c>
      <c r="D137" s="2" t="s">
        <v>19</v>
      </c>
      <c r="E137" s="2" t="s">
        <v>54</v>
      </c>
      <c r="F137" s="2" t="s">
        <v>428</v>
      </c>
      <c r="G137" s="4">
        <v>300</v>
      </c>
      <c r="H137" s="4"/>
      <c r="I137" s="39">
        <v>864.3</v>
      </c>
      <c r="J137" s="39">
        <v>0</v>
      </c>
      <c r="K137" s="39">
        <f t="shared" si="4"/>
        <v>-864.3</v>
      </c>
      <c r="L137" s="39">
        <f t="shared" si="5"/>
        <v>0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6"/>
      <c r="AC137" s="6"/>
    </row>
    <row r="138" spans="1:29" s="8" customFormat="1" ht="15.75" x14ac:dyDescent="0.2">
      <c r="A138" s="45" t="s">
        <v>0</v>
      </c>
      <c r="B138" s="1" t="s">
        <v>27</v>
      </c>
      <c r="C138" s="2">
        <v>903</v>
      </c>
      <c r="D138" s="2" t="s">
        <v>55</v>
      </c>
      <c r="E138" s="2" t="s">
        <v>0</v>
      </c>
      <c r="F138" s="2" t="s">
        <v>0</v>
      </c>
      <c r="G138" s="4" t="s">
        <v>0</v>
      </c>
      <c r="H138" s="4"/>
      <c r="I138" s="39">
        <f>I139</f>
        <v>6428.8</v>
      </c>
      <c r="J138" s="39">
        <f>J139</f>
        <v>3214.5540000000001</v>
      </c>
      <c r="K138" s="39">
        <f t="shared" si="4"/>
        <v>-3214.2460000000001</v>
      </c>
      <c r="L138" s="39">
        <f t="shared" si="5"/>
        <v>50.002395470383277</v>
      </c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6"/>
      <c r="AC138" s="16"/>
    </row>
    <row r="139" spans="1:29" s="8" customFormat="1" ht="31.5" x14ac:dyDescent="0.2">
      <c r="A139" s="45" t="s">
        <v>0</v>
      </c>
      <c r="B139" s="1" t="s">
        <v>56</v>
      </c>
      <c r="C139" s="2">
        <v>903</v>
      </c>
      <c r="D139" s="2" t="s">
        <v>55</v>
      </c>
      <c r="E139" s="2" t="s">
        <v>19</v>
      </c>
      <c r="F139" s="2" t="s">
        <v>0</v>
      </c>
      <c r="G139" s="4" t="s">
        <v>0</v>
      </c>
      <c r="H139" s="4"/>
      <c r="I139" s="39">
        <f>I140</f>
        <v>6428.8</v>
      </c>
      <c r="J139" s="39">
        <f>J140</f>
        <v>3214.5540000000001</v>
      </c>
      <c r="K139" s="39">
        <f t="shared" si="4"/>
        <v>-3214.2460000000001</v>
      </c>
      <c r="L139" s="39">
        <f t="shared" si="5"/>
        <v>50.002395470383277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6"/>
      <c r="AC139" s="16"/>
    </row>
    <row r="140" spans="1:29" ht="31.5" x14ac:dyDescent="0.2">
      <c r="A140" s="29" t="s">
        <v>0</v>
      </c>
      <c r="B140" s="27" t="s">
        <v>74</v>
      </c>
      <c r="C140" s="2">
        <v>903</v>
      </c>
      <c r="D140" s="2">
        <v>14</v>
      </c>
      <c r="E140" s="2" t="s">
        <v>19</v>
      </c>
      <c r="F140" s="2" t="s">
        <v>160</v>
      </c>
      <c r="G140" s="4" t="s">
        <v>0</v>
      </c>
      <c r="H140" s="4"/>
      <c r="I140" s="39">
        <f t="shared" ref="I140" si="12">I141</f>
        <v>6428.8</v>
      </c>
      <c r="J140" s="39">
        <f>J141</f>
        <v>3214.5540000000001</v>
      </c>
      <c r="K140" s="39">
        <f t="shared" si="4"/>
        <v>-3214.2460000000001</v>
      </c>
      <c r="L140" s="39">
        <f t="shared" si="5"/>
        <v>50.002395470383277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6"/>
      <c r="AC140" s="6"/>
    </row>
    <row r="141" spans="1:29" s="8" customFormat="1" ht="31.5" x14ac:dyDescent="0.2">
      <c r="A141" s="45"/>
      <c r="B141" s="1" t="s">
        <v>252</v>
      </c>
      <c r="C141" s="2">
        <v>903</v>
      </c>
      <c r="D141" s="2">
        <v>14</v>
      </c>
      <c r="E141" s="2" t="s">
        <v>19</v>
      </c>
      <c r="F141" s="2" t="s">
        <v>161</v>
      </c>
      <c r="G141" s="4"/>
      <c r="H141" s="4"/>
      <c r="I141" s="39">
        <f>I142</f>
        <v>6428.8</v>
      </c>
      <c r="J141" s="39">
        <f>J142</f>
        <v>3214.5540000000001</v>
      </c>
      <c r="K141" s="39">
        <f t="shared" si="4"/>
        <v>-3214.2460000000001</v>
      </c>
      <c r="L141" s="39">
        <f t="shared" si="5"/>
        <v>50.002395470383277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6"/>
      <c r="AC141" s="16"/>
    </row>
    <row r="142" spans="1:29" s="8" customFormat="1" ht="15.75" x14ac:dyDescent="0.2">
      <c r="A142" s="1" t="s">
        <v>0</v>
      </c>
      <c r="B142" s="1" t="s">
        <v>251</v>
      </c>
      <c r="C142" s="2">
        <v>903</v>
      </c>
      <c r="D142" s="2" t="s">
        <v>55</v>
      </c>
      <c r="E142" s="2" t="s">
        <v>19</v>
      </c>
      <c r="F142" s="2" t="s">
        <v>162</v>
      </c>
      <c r="G142" s="4" t="s">
        <v>0</v>
      </c>
      <c r="H142" s="4"/>
      <c r="I142" s="39">
        <f>I145+I144</f>
        <v>6428.8</v>
      </c>
      <c r="J142" s="39">
        <f>J143+J145</f>
        <v>3214.5540000000001</v>
      </c>
      <c r="K142" s="39">
        <f t="shared" si="4"/>
        <v>-3214.2460000000001</v>
      </c>
      <c r="L142" s="39">
        <f t="shared" si="5"/>
        <v>50.002395470383277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6"/>
      <c r="AC142" s="16"/>
    </row>
    <row r="143" spans="1:29" s="8" customFormat="1" ht="31.5" x14ac:dyDescent="0.2">
      <c r="A143" s="1"/>
      <c r="B143" s="1" t="s">
        <v>314</v>
      </c>
      <c r="C143" s="2">
        <v>903</v>
      </c>
      <c r="D143" s="2" t="s">
        <v>55</v>
      </c>
      <c r="E143" s="2" t="s">
        <v>19</v>
      </c>
      <c r="F143" s="2" t="s">
        <v>317</v>
      </c>
      <c r="G143" s="4" t="s">
        <v>0</v>
      </c>
      <c r="H143" s="4"/>
      <c r="I143" s="39">
        <f>I144</f>
        <v>4735.8</v>
      </c>
      <c r="J143" s="39">
        <f>J144</f>
        <v>2368.0500000000002</v>
      </c>
      <c r="K143" s="39">
        <f t="shared" si="4"/>
        <v>-2367.75</v>
      </c>
      <c r="L143" s="39">
        <f t="shared" si="5"/>
        <v>50.003167363486632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6"/>
      <c r="AC143" s="16"/>
    </row>
    <row r="144" spans="1:29" s="8" customFormat="1" ht="15.75" x14ac:dyDescent="0.2">
      <c r="A144" s="1"/>
      <c r="B144" s="1" t="s">
        <v>27</v>
      </c>
      <c r="C144" s="2">
        <v>903</v>
      </c>
      <c r="D144" s="2" t="s">
        <v>55</v>
      </c>
      <c r="E144" s="2" t="s">
        <v>19</v>
      </c>
      <c r="F144" s="2" t="s">
        <v>317</v>
      </c>
      <c r="G144" s="4" t="s">
        <v>28</v>
      </c>
      <c r="H144" s="4"/>
      <c r="I144" s="39">
        <v>4735.8</v>
      </c>
      <c r="J144" s="39">
        <v>2368.0500000000002</v>
      </c>
      <c r="K144" s="39">
        <f t="shared" si="4"/>
        <v>-2367.75</v>
      </c>
      <c r="L144" s="39">
        <f t="shared" si="5"/>
        <v>50.003167363486632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6"/>
      <c r="AC144" s="16"/>
    </row>
    <row r="145" spans="1:29" s="8" customFormat="1" ht="31.5" x14ac:dyDescent="0.2">
      <c r="A145" s="45" t="s">
        <v>0</v>
      </c>
      <c r="B145" s="1" t="s">
        <v>253</v>
      </c>
      <c r="C145" s="2">
        <v>903</v>
      </c>
      <c r="D145" s="2" t="s">
        <v>55</v>
      </c>
      <c r="E145" s="2" t="s">
        <v>19</v>
      </c>
      <c r="F145" s="2" t="s">
        <v>254</v>
      </c>
      <c r="G145" s="4" t="s">
        <v>0</v>
      </c>
      <c r="H145" s="4"/>
      <c r="I145" s="39">
        <f>I146</f>
        <v>1693</v>
      </c>
      <c r="J145" s="39">
        <f>J146</f>
        <v>846.50400000000002</v>
      </c>
      <c r="K145" s="39">
        <f t="shared" si="4"/>
        <v>-846.49599999999998</v>
      </c>
      <c r="L145" s="39">
        <f t="shared" si="5"/>
        <v>50.000236266981688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6"/>
      <c r="AC145" s="16"/>
    </row>
    <row r="146" spans="1:29" s="8" customFormat="1" ht="15.75" x14ac:dyDescent="0.2">
      <c r="A146" s="45" t="s">
        <v>0</v>
      </c>
      <c r="B146" s="1" t="s">
        <v>27</v>
      </c>
      <c r="C146" s="2">
        <v>903</v>
      </c>
      <c r="D146" s="2" t="s">
        <v>55</v>
      </c>
      <c r="E146" s="2" t="s">
        <v>19</v>
      </c>
      <c r="F146" s="2" t="s">
        <v>254</v>
      </c>
      <c r="G146" s="4" t="s">
        <v>28</v>
      </c>
      <c r="H146" s="4"/>
      <c r="I146" s="39">
        <v>1693</v>
      </c>
      <c r="J146" s="39">
        <v>846.50400000000002</v>
      </c>
      <c r="K146" s="39">
        <f t="shared" si="4"/>
        <v>-846.49599999999998</v>
      </c>
      <c r="L146" s="39">
        <f t="shared" si="5"/>
        <v>50.000236266981688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6"/>
      <c r="AC146" s="16"/>
    </row>
    <row r="147" spans="1:29" ht="19.5" customHeight="1" x14ac:dyDescent="0.2">
      <c r="A147" s="59">
        <v>4</v>
      </c>
      <c r="B147" s="55" t="s">
        <v>78</v>
      </c>
      <c r="C147" s="54">
        <v>905</v>
      </c>
      <c r="D147" s="54" t="s">
        <v>0</v>
      </c>
      <c r="E147" s="54" t="s">
        <v>0</v>
      </c>
      <c r="F147" s="54" t="s">
        <v>0</v>
      </c>
      <c r="G147" s="56" t="s">
        <v>0</v>
      </c>
      <c r="H147" s="56"/>
      <c r="I147" s="38">
        <f>I148+I265+I213</f>
        <v>445369.31975000002</v>
      </c>
      <c r="J147" s="38">
        <f>J148+J265</f>
        <v>213568.42009</v>
      </c>
      <c r="K147" s="38">
        <f t="shared" si="4"/>
        <v>-231800.89966000002</v>
      </c>
      <c r="L147" s="38">
        <f t="shared" si="5"/>
        <v>47.953105573119124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6"/>
      <c r="AC147" s="6"/>
    </row>
    <row r="148" spans="1:29" ht="15.75" x14ac:dyDescent="0.2">
      <c r="A148" s="36" t="s">
        <v>0</v>
      </c>
      <c r="B148" s="1" t="s">
        <v>12</v>
      </c>
      <c r="C148" s="2">
        <v>905</v>
      </c>
      <c r="D148" s="2" t="s">
        <v>13</v>
      </c>
      <c r="E148" s="2" t="s">
        <v>0</v>
      </c>
      <c r="F148" s="2" t="s">
        <v>0</v>
      </c>
      <c r="G148" s="4" t="s">
        <v>0</v>
      </c>
      <c r="H148" s="4"/>
      <c r="I148" s="39">
        <f>I149+I169+I239+I244</f>
        <v>413050.81975000002</v>
      </c>
      <c r="J148" s="39">
        <f>J149+J169+J213+J239+J244</f>
        <v>206140.39494</v>
      </c>
      <c r="K148" s="39">
        <f t="shared" si="4"/>
        <v>-206910.42481000003</v>
      </c>
      <c r="L148" s="39">
        <f t="shared" si="5"/>
        <v>49.906787514613086</v>
      </c>
      <c r="M148" s="30"/>
      <c r="N148" s="3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6"/>
      <c r="AC148" s="6"/>
    </row>
    <row r="149" spans="1:29" ht="15.75" x14ac:dyDescent="0.2">
      <c r="A149" s="29" t="s">
        <v>0</v>
      </c>
      <c r="B149" s="1" t="s">
        <v>40</v>
      </c>
      <c r="C149" s="2">
        <v>905</v>
      </c>
      <c r="D149" s="2" t="s">
        <v>13</v>
      </c>
      <c r="E149" s="2" t="s">
        <v>19</v>
      </c>
      <c r="F149" s="2" t="s">
        <v>0</v>
      </c>
      <c r="G149" s="4" t="s">
        <v>0</v>
      </c>
      <c r="H149" s="4"/>
      <c r="I149" s="39">
        <f>I150+I166</f>
        <v>123406.8</v>
      </c>
      <c r="J149" s="39">
        <f>J150+J166</f>
        <v>53901.073040000003</v>
      </c>
      <c r="K149" s="39">
        <f t="shared" si="4"/>
        <v>-69505.72696</v>
      </c>
      <c r="L149" s="39">
        <f t="shared" si="5"/>
        <v>43.677555078002186</v>
      </c>
      <c r="M149" s="30"/>
      <c r="N149" s="3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6"/>
      <c r="AC149" s="6"/>
    </row>
    <row r="150" spans="1:29" ht="15.75" x14ac:dyDescent="0.2">
      <c r="A150" s="36" t="s">
        <v>0</v>
      </c>
      <c r="B150" s="27" t="s">
        <v>79</v>
      </c>
      <c r="C150" s="2">
        <v>905</v>
      </c>
      <c r="D150" s="2" t="s">
        <v>13</v>
      </c>
      <c r="E150" s="2" t="s">
        <v>19</v>
      </c>
      <c r="F150" s="2" t="s">
        <v>163</v>
      </c>
      <c r="G150" s="4" t="s">
        <v>0</v>
      </c>
      <c r="H150" s="4"/>
      <c r="I150" s="39">
        <f>I151</f>
        <v>123207.90000000001</v>
      </c>
      <c r="J150" s="39">
        <f>J151</f>
        <v>53853.77304</v>
      </c>
      <c r="K150" s="39">
        <f t="shared" si="4"/>
        <v>-69354.126960000009</v>
      </c>
      <c r="L150" s="39">
        <f t="shared" si="5"/>
        <v>43.70967530491145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6"/>
      <c r="AC150" s="6"/>
    </row>
    <row r="151" spans="1:29" ht="15.75" x14ac:dyDescent="0.2">
      <c r="A151" s="36" t="s">
        <v>0</v>
      </c>
      <c r="B151" s="27" t="s">
        <v>80</v>
      </c>
      <c r="C151" s="2">
        <v>905</v>
      </c>
      <c r="D151" s="2" t="s">
        <v>13</v>
      </c>
      <c r="E151" s="2" t="s">
        <v>19</v>
      </c>
      <c r="F151" s="2" t="s">
        <v>164</v>
      </c>
      <c r="G151" s="4" t="s">
        <v>0</v>
      </c>
      <c r="H151" s="4"/>
      <c r="I151" s="39">
        <f>I152+I154+I157+I164</f>
        <v>123207.90000000001</v>
      </c>
      <c r="J151" s="39">
        <f>J152+J154+J157+J164</f>
        <v>53853.77304</v>
      </c>
      <c r="K151" s="39">
        <f t="shared" ref="K151:K214" si="13">SUM(J151-I151)</f>
        <v>-69354.126960000009</v>
      </c>
      <c r="L151" s="39">
        <f t="shared" ref="L151:L214" si="14">SUM(J151/I151*100)</f>
        <v>43.70967530491145</v>
      </c>
      <c r="M151" s="3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6"/>
      <c r="AC151" s="6"/>
    </row>
    <row r="152" spans="1:29" ht="31.5" x14ac:dyDescent="0.2">
      <c r="A152" s="36"/>
      <c r="B152" s="27" t="s">
        <v>166</v>
      </c>
      <c r="C152" s="2">
        <v>905</v>
      </c>
      <c r="D152" s="2" t="s">
        <v>13</v>
      </c>
      <c r="E152" s="2" t="s">
        <v>19</v>
      </c>
      <c r="F152" s="2" t="s">
        <v>165</v>
      </c>
      <c r="G152" s="4"/>
      <c r="H152" s="4"/>
      <c r="I152" s="39">
        <f>I153</f>
        <v>388.5</v>
      </c>
      <c r="J152" s="39">
        <f>J153</f>
        <v>258.99047999999999</v>
      </c>
      <c r="K152" s="39">
        <f t="shared" si="13"/>
        <v>-129.50952000000001</v>
      </c>
      <c r="L152" s="39">
        <f t="shared" si="14"/>
        <v>66.664216216216204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6"/>
      <c r="AC152" s="6"/>
    </row>
    <row r="153" spans="1:29" ht="31.5" x14ac:dyDescent="0.2">
      <c r="A153" s="36"/>
      <c r="B153" s="1" t="s">
        <v>14</v>
      </c>
      <c r="C153" s="2">
        <v>905</v>
      </c>
      <c r="D153" s="2" t="s">
        <v>13</v>
      </c>
      <c r="E153" s="2" t="s">
        <v>19</v>
      </c>
      <c r="F153" s="2" t="s">
        <v>165</v>
      </c>
      <c r="G153" s="4" t="s">
        <v>15</v>
      </c>
      <c r="H153" s="4"/>
      <c r="I153" s="39">
        <v>388.5</v>
      </c>
      <c r="J153" s="39">
        <v>258.99047999999999</v>
      </c>
      <c r="K153" s="39">
        <f t="shared" si="13"/>
        <v>-129.50952000000001</v>
      </c>
      <c r="L153" s="39">
        <f t="shared" si="14"/>
        <v>66.664216216216204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6"/>
      <c r="AC153" s="6"/>
    </row>
    <row r="154" spans="1:29" ht="15.75" x14ac:dyDescent="0.2">
      <c r="A154" s="36"/>
      <c r="B154" s="27" t="s">
        <v>126</v>
      </c>
      <c r="C154" s="2">
        <v>905</v>
      </c>
      <c r="D154" s="2" t="s">
        <v>13</v>
      </c>
      <c r="E154" s="2" t="s">
        <v>19</v>
      </c>
      <c r="F154" s="2" t="s">
        <v>167</v>
      </c>
      <c r="G154" s="4"/>
      <c r="H154" s="4"/>
      <c r="I154" s="39">
        <f>I155</f>
        <v>3944.1</v>
      </c>
      <c r="J154" s="39">
        <f>J155</f>
        <v>2447.9574899999998</v>
      </c>
      <c r="K154" s="39">
        <f t="shared" si="13"/>
        <v>-1496.1425100000001</v>
      </c>
      <c r="L154" s="39">
        <f t="shared" si="14"/>
        <v>62.066313987982049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6"/>
      <c r="AC154" s="6"/>
    </row>
    <row r="155" spans="1:29" ht="31.5" x14ac:dyDescent="0.2">
      <c r="A155" s="36"/>
      <c r="B155" s="27" t="s">
        <v>298</v>
      </c>
      <c r="C155" s="2">
        <v>905</v>
      </c>
      <c r="D155" s="2" t="s">
        <v>13</v>
      </c>
      <c r="E155" s="2" t="s">
        <v>19</v>
      </c>
      <c r="F155" s="2" t="s">
        <v>169</v>
      </c>
      <c r="G155" s="4"/>
      <c r="H155" s="4"/>
      <c r="I155" s="39">
        <f>I156</f>
        <v>3944.1</v>
      </c>
      <c r="J155" s="39">
        <f>J156</f>
        <v>2447.9574899999998</v>
      </c>
      <c r="K155" s="39">
        <f t="shared" si="13"/>
        <v>-1496.1425100000001</v>
      </c>
      <c r="L155" s="39">
        <f t="shared" si="14"/>
        <v>62.066313987982049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6"/>
      <c r="AC155" s="6"/>
    </row>
    <row r="156" spans="1:29" ht="31.5" x14ac:dyDescent="0.2">
      <c r="A156" s="36"/>
      <c r="B156" s="1" t="s">
        <v>14</v>
      </c>
      <c r="C156" s="2">
        <v>905</v>
      </c>
      <c r="D156" s="2" t="s">
        <v>13</v>
      </c>
      <c r="E156" s="2" t="s">
        <v>19</v>
      </c>
      <c r="F156" s="2" t="s">
        <v>169</v>
      </c>
      <c r="G156" s="4" t="s">
        <v>15</v>
      </c>
      <c r="H156" s="4"/>
      <c r="I156" s="39">
        <v>3944.1</v>
      </c>
      <c r="J156" s="39">
        <v>2447.9574899999998</v>
      </c>
      <c r="K156" s="39">
        <f t="shared" si="13"/>
        <v>-1496.1425100000001</v>
      </c>
      <c r="L156" s="39">
        <f t="shared" si="14"/>
        <v>62.066313987982049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6"/>
      <c r="AC156" s="6"/>
    </row>
    <row r="157" spans="1:29" s="7" customFormat="1" ht="15.75" x14ac:dyDescent="0.2">
      <c r="A157" s="61"/>
      <c r="B157" s="1" t="s">
        <v>255</v>
      </c>
      <c r="C157" s="2">
        <v>905</v>
      </c>
      <c r="D157" s="2" t="s">
        <v>13</v>
      </c>
      <c r="E157" s="2" t="s">
        <v>19</v>
      </c>
      <c r="F157" s="2" t="s">
        <v>231</v>
      </c>
      <c r="G157" s="4"/>
      <c r="H157" s="4"/>
      <c r="I157" s="39">
        <f>I158+I162+I160</f>
        <v>116975.3</v>
      </c>
      <c r="J157" s="39">
        <f>J158+J162+J160</f>
        <v>50056.825069999999</v>
      </c>
      <c r="K157" s="39">
        <f t="shared" si="13"/>
        <v>-66918.474929999997</v>
      </c>
      <c r="L157" s="39">
        <f t="shared" si="14"/>
        <v>42.792645173810193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24"/>
      <c r="AC157" s="24"/>
    </row>
    <row r="158" spans="1:29" ht="31.5" x14ac:dyDescent="0.2">
      <c r="A158" s="36"/>
      <c r="B158" s="1" t="s">
        <v>68</v>
      </c>
      <c r="C158" s="2">
        <v>905</v>
      </c>
      <c r="D158" s="2" t="s">
        <v>13</v>
      </c>
      <c r="E158" s="2" t="s">
        <v>19</v>
      </c>
      <c r="F158" s="2" t="s">
        <v>170</v>
      </c>
      <c r="G158" s="4"/>
      <c r="H158" s="4"/>
      <c r="I158" s="39">
        <f>I159</f>
        <v>45616.3</v>
      </c>
      <c r="J158" s="39">
        <f>J159</f>
        <v>17542.886869999998</v>
      </c>
      <c r="K158" s="39">
        <f t="shared" si="13"/>
        <v>-28073.413130000004</v>
      </c>
      <c r="L158" s="39">
        <f t="shared" si="14"/>
        <v>38.457496267781465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6"/>
      <c r="AC158" s="6"/>
    </row>
    <row r="159" spans="1:29" ht="31.5" x14ac:dyDescent="0.2">
      <c r="A159" s="36"/>
      <c r="B159" s="1" t="s">
        <v>14</v>
      </c>
      <c r="C159" s="2">
        <v>905</v>
      </c>
      <c r="D159" s="2" t="s">
        <v>13</v>
      </c>
      <c r="E159" s="2" t="s">
        <v>19</v>
      </c>
      <c r="F159" s="2" t="s">
        <v>170</v>
      </c>
      <c r="G159" s="4">
        <v>600</v>
      </c>
      <c r="H159" s="4"/>
      <c r="I159" s="39">
        <v>45616.3</v>
      </c>
      <c r="J159" s="39">
        <v>17542.886869999998</v>
      </c>
      <c r="K159" s="39">
        <f t="shared" si="13"/>
        <v>-28073.413130000004</v>
      </c>
      <c r="L159" s="39">
        <f t="shared" si="14"/>
        <v>38.457496267781465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6"/>
      <c r="AC159" s="6"/>
    </row>
    <row r="160" spans="1:29" ht="47.25" x14ac:dyDescent="0.2">
      <c r="A160" s="36"/>
      <c r="B160" s="1" t="s">
        <v>172</v>
      </c>
      <c r="C160" s="2">
        <v>905</v>
      </c>
      <c r="D160" s="2" t="s">
        <v>13</v>
      </c>
      <c r="E160" s="2" t="s">
        <v>19</v>
      </c>
      <c r="F160" s="2" t="s">
        <v>171</v>
      </c>
      <c r="G160" s="4"/>
      <c r="H160" s="4"/>
      <c r="I160" s="39">
        <f>I161</f>
        <v>68525</v>
      </c>
      <c r="J160" s="39">
        <f>J161</f>
        <v>31129.027040000001</v>
      </c>
      <c r="K160" s="39">
        <f>J160-I160</f>
        <v>-37395.972959999999</v>
      </c>
      <c r="L160" s="39">
        <f>J160/I160*100</f>
        <v>45.427255804450937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6"/>
      <c r="AC160" s="6"/>
    </row>
    <row r="161" spans="1:29" ht="31.5" x14ac:dyDescent="0.2">
      <c r="A161" s="36"/>
      <c r="B161" s="1" t="s">
        <v>14</v>
      </c>
      <c r="C161" s="2">
        <v>905</v>
      </c>
      <c r="D161" s="2" t="s">
        <v>13</v>
      </c>
      <c r="E161" s="2" t="s">
        <v>19</v>
      </c>
      <c r="F161" s="2" t="s">
        <v>171</v>
      </c>
      <c r="G161" s="4">
        <v>600</v>
      </c>
      <c r="H161" s="4"/>
      <c r="I161" s="39">
        <v>68525</v>
      </c>
      <c r="J161" s="39">
        <v>31129.027040000001</v>
      </c>
      <c r="K161" s="39">
        <f>J161-I161</f>
        <v>-37395.972959999999</v>
      </c>
      <c r="L161" s="39">
        <f>J161/I161*100</f>
        <v>45.427255804450937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6"/>
      <c r="AC161" s="6"/>
    </row>
    <row r="162" spans="1:29" ht="31.5" x14ac:dyDescent="0.2">
      <c r="A162" s="36"/>
      <c r="B162" s="1" t="s">
        <v>349</v>
      </c>
      <c r="C162" s="2">
        <v>905</v>
      </c>
      <c r="D162" s="2" t="s">
        <v>13</v>
      </c>
      <c r="E162" s="2" t="s">
        <v>19</v>
      </c>
      <c r="F162" s="2" t="s">
        <v>355</v>
      </c>
      <c r="G162" s="4"/>
      <c r="H162" s="4"/>
      <c r="I162" s="39">
        <f>I163</f>
        <v>2834</v>
      </c>
      <c r="J162" s="39">
        <f>J163</f>
        <v>1384.9111600000001</v>
      </c>
      <c r="K162" s="39">
        <f t="shared" si="13"/>
        <v>-1449.0888399999999</v>
      </c>
      <c r="L162" s="39">
        <f t="shared" si="14"/>
        <v>48.867719124911787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6"/>
      <c r="AC162" s="6"/>
    </row>
    <row r="163" spans="1:29" ht="31.5" x14ac:dyDescent="0.2">
      <c r="A163" s="36"/>
      <c r="B163" s="1" t="s">
        <v>14</v>
      </c>
      <c r="C163" s="2">
        <v>905</v>
      </c>
      <c r="D163" s="2" t="s">
        <v>13</v>
      </c>
      <c r="E163" s="2" t="s">
        <v>19</v>
      </c>
      <c r="F163" s="2" t="s">
        <v>355</v>
      </c>
      <c r="G163" s="4">
        <v>600</v>
      </c>
      <c r="H163" s="4"/>
      <c r="I163" s="39">
        <v>2834</v>
      </c>
      <c r="J163" s="39">
        <v>1384.9111600000001</v>
      </c>
      <c r="K163" s="39">
        <f t="shared" si="13"/>
        <v>-1449.0888399999999</v>
      </c>
      <c r="L163" s="39">
        <f t="shared" si="14"/>
        <v>48.867719124911787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6"/>
      <c r="AC163" s="6"/>
    </row>
    <row r="164" spans="1:29" s="8" customFormat="1" ht="15.75" x14ac:dyDescent="0.2">
      <c r="A164" s="1"/>
      <c r="B164" s="1" t="s">
        <v>124</v>
      </c>
      <c r="C164" s="2">
        <v>905</v>
      </c>
      <c r="D164" s="3" t="s">
        <v>13</v>
      </c>
      <c r="E164" s="3" t="s">
        <v>19</v>
      </c>
      <c r="F164" s="2" t="s">
        <v>246</v>
      </c>
      <c r="G164" s="4"/>
      <c r="H164" s="4"/>
      <c r="I164" s="39">
        <f>I165</f>
        <v>1900</v>
      </c>
      <c r="J164" s="39">
        <f>J165</f>
        <v>1090</v>
      </c>
      <c r="K164" s="39">
        <f t="shared" si="13"/>
        <v>-810</v>
      </c>
      <c r="L164" s="39">
        <f t="shared" si="14"/>
        <v>57.368421052631582</v>
      </c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6"/>
      <c r="AC164" s="16"/>
    </row>
    <row r="165" spans="1:29" s="8" customFormat="1" ht="31.5" x14ac:dyDescent="0.2">
      <c r="A165" s="1"/>
      <c r="B165" s="1" t="s">
        <v>14</v>
      </c>
      <c r="C165" s="2">
        <v>905</v>
      </c>
      <c r="D165" s="3" t="s">
        <v>13</v>
      </c>
      <c r="E165" s="3" t="s">
        <v>19</v>
      </c>
      <c r="F165" s="2" t="s">
        <v>246</v>
      </c>
      <c r="G165" s="4">
        <v>600</v>
      </c>
      <c r="H165" s="4"/>
      <c r="I165" s="39">
        <v>1900</v>
      </c>
      <c r="J165" s="39">
        <v>1090</v>
      </c>
      <c r="K165" s="39">
        <f t="shared" si="13"/>
        <v>-810</v>
      </c>
      <c r="L165" s="39">
        <f t="shared" si="14"/>
        <v>57.368421052631582</v>
      </c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6"/>
      <c r="AC165" s="16"/>
    </row>
    <row r="166" spans="1:29" ht="31.5" x14ac:dyDescent="0.2">
      <c r="A166" s="46"/>
      <c r="B166" s="1" t="s">
        <v>65</v>
      </c>
      <c r="C166" s="62">
        <v>905</v>
      </c>
      <c r="D166" s="63" t="s">
        <v>13</v>
      </c>
      <c r="E166" s="63" t="s">
        <v>19</v>
      </c>
      <c r="F166" s="62" t="s">
        <v>144</v>
      </c>
      <c r="G166" s="57"/>
      <c r="H166" s="57"/>
      <c r="I166" s="40">
        <f>I167</f>
        <v>198.9</v>
      </c>
      <c r="J166" s="40">
        <f>J167</f>
        <v>47.3</v>
      </c>
      <c r="K166" s="40">
        <f>J166-I166</f>
        <v>-151.60000000000002</v>
      </c>
      <c r="L166" s="40">
        <f>J166/I166*100</f>
        <v>23.78079436902966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6"/>
      <c r="AC166" s="6"/>
    </row>
    <row r="167" spans="1:29" ht="21" customHeight="1" x14ac:dyDescent="0.2">
      <c r="A167" s="46"/>
      <c r="B167" s="1" t="s">
        <v>146</v>
      </c>
      <c r="C167" s="62">
        <v>905</v>
      </c>
      <c r="D167" s="63" t="s">
        <v>13</v>
      </c>
      <c r="E167" s="63" t="s">
        <v>19</v>
      </c>
      <c r="F167" s="62" t="s">
        <v>145</v>
      </c>
      <c r="G167" s="57"/>
      <c r="H167" s="57"/>
      <c r="I167" s="40">
        <f>I168</f>
        <v>198.9</v>
      </c>
      <c r="J167" s="40">
        <f>J168</f>
        <v>47.3</v>
      </c>
      <c r="K167" s="40">
        <f>J167-I167</f>
        <v>-151.60000000000002</v>
      </c>
      <c r="L167" s="40">
        <f>J167/I167*100</f>
        <v>23.78079436902966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6"/>
      <c r="AC167" s="6"/>
    </row>
    <row r="168" spans="1:29" ht="31.5" x14ac:dyDescent="0.2">
      <c r="A168" s="46"/>
      <c r="B168" s="1" t="s">
        <v>14</v>
      </c>
      <c r="C168" s="62">
        <v>905</v>
      </c>
      <c r="D168" s="63" t="s">
        <v>13</v>
      </c>
      <c r="E168" s="63" t="s">
        <v>19</v>
      </c>
      <c r="F168" s="62" t="s">
        <v>145</v>
      </c>
      <c r="G168" s="57">
        <v>600</v>
      </c>
      <c r="H168" s="57"/>
      <c r="I168" s="40">
        <v>198.9</v>
      </c>
      <c r="J168" s="40">
        <v>47.3</v>
      </c>
      <c r="K168" s="40">
        <f>J168-I168</f>
        <v>-151.60000000000002</v>
      </c>
      <c r="L168" s="40">
        <f>J168/I168*100</f>
        <v>23.78079436902966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6"/>
      <c r="AC168" s="6"/>
    </row>
    <row r="169" spans="1:29" ht="15.75" x14ac:dyDescent="0.2">
      <c r="A169" s="36" t="s">
        <v>0</v>
      </c>
      <c r="B169" s="1" t="s">
        <v>32</v>
      </c>
      <c r="C169" s="2">
        <v>905</v>
      </c>
      <c r="D169" s="2" t="s">
        <v>13</v>
      </c>
      <c r="E169" s="2" t="s">
        <v>24</v>
      </c>
      <c r="F169" s="2" t="s">
        <v>0</v>
      </c>
      <c r="G169" s="4" t="s">
        <v>0</v>
      </c>
      <c r="H169" s="4"/>
      <c r="I169" s="39">
        <f>I170+I204+I207+I210</f>
        <v>273197.21975000005</v>
      </c>
      <c r="J169" s="39">
        <f>J170+J204+J210+J207</f>
        <v>133521.11582000001</v>
      </c>
      <c r="K169" s="39">
        <f t="shared" si="13"/>
        <v>-139676.10393000004</v>
      </c>
      <c r="L169" s="39">
        <f t="shared" si="14"/>
        <v>48.873526583536901</v>
      </c>
      <c r="M169" s="30"/>
      <c r="N169" s="3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6"/>
      <c r="AC169" s="6"/>
    </row>
    <row r="170" spans="1:29" ht="15.75" x14ac:dyDescent="0.2">
      <c r="A170" s="36" t="s">
        <v>0</v>
      </c>
      <c r="B170" s="27" t="s">
        <v>79</v>
      </c>
      <c r="C170" s="2">
        <v>905</v>
      </c>
      <c r="D170" s="2" t="s">
        <v>13</v>
      </c>
      <c r="E170" s="2" t="s">
        <v>24</v>
      </c>
      <c r="F170" s="2" t="s">
        <v>163</v>
      </c>
      <c r="G170" s="4" t="s">
        <v>0</v>
      </c>
      <c r="H170" s="4"/>
      <c r="I170" s="39">
        <f>I171</f>
        <v>273062.21975000005</v>
      </c>
      <c r="J170" s="39">
        <f>J171</f>
        <v>133515.12724</v>
      </c>
      <c r="K170" s="39">
        <f t="shared" si="13"/>
        <v>-139547.09251000005</v>
      </c>
      <c r="L170" s="39">
        <f t="shared" si="14"/>
        <v>48.895496184803129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6"/>
      <c r="AC170" s="6"/>
    </row>
    <row r="171" spans="1:29" ht="15.75" x14ac:dyDescent="0.2">
      <c r="A171" s="29" t="s">
        <v>0</v>
      </c>
      <c r="B171" s="1" t="s">
        <v>81</v>
      </c>
      <c r="C171" s="2">
        <v>905</v>
      </c>
      <c r="D171" s="2" t="s">
        <v>13</v>
      </c>
      <c r="E171" s="2" t="s">
        <v>24</v>
      </c>
      <c r="F171" s="2" t="s">
        <v>174</v>
      </c>
      <c r="G171" s="4" t="s">
        <v>0</v>
      </c>
      <c r="H171" s="4"/>
      <c r="I171" s="39">
        <f>I172+I174+I187+I194+I198+I183+I202+I200+I196</f>
        <v>273062.21975000005</v>
      </c>
      <c r="J171" s="39">
        <f>J172+J174+J187+J194+J198+J202+J200+J196</f>
        <v>133515.12724</v>
      </c>
      <c r="K171" s="39">
        <f t="shared" si="13"/>
        <v>-139547.09251000005</v>
      </c>
      <c r="L171" s="39">
        <f t="shared" si="14"/>
        <v>48.895496184803129</v>
      </c>
      <c r="M171" s="3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6"/>
      <c r="AC171" s="6"/>
    </row>
    <row r="172" spans="1:29" ht="23.25" customHeight="1" x14ac:dyDescent="0.2">
      <c r="A172" s="29" t="s">
        <v>0</v>
      </c>
      <c r="B172" s="27" t="s">
        <v>173</v>
      </c>
      <c r="C172" s="2">
        <v>905</v>
      </c>
      <c r="D172" s="2" t="s">
        <v>13</v>
      </c>
      <c r="E172" s="2" t="s">
        <v>24</v>
      </c>
      <c r="F172" s="2" t="s">
        <v>175</v>
      </c>
      <c r="G172" s="4" t="s">
        <v>0</v>
      </c>
      <c r="H172" s="4"/>
      <c r="I172" s="39">
        <f>I173</f>
        <v>1169.5</v>
      </c>
      <c r="J172" s="39">
        <f>J173</f>
        <v>660.38495</v>
      </c>
      <c r="K172" s="39">
        <f t="shared" si="13"/>
        <v>-509.11505</v>
      </c>
      <c r="L172" s="39">
        <f t="shared" si="14"/>
        <v>56.467289439931598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6"/>
      <c r="AC172" s="6"/>
    </row>
    <row r="173" spans="1:29" ht="31.5" x14ac:dyDescent="0.2">
      <c r="A173" s="36" t="s">
        <v>0</v>
      </c>
      <c r="B173" s="1" t="s">
        <v>14</v>
      </c>
      <c r="C173" s="2">
        <v>905</v>
      </c>
      <c r="D173" s="2" t="s">
        <v>13</v>
      </c>
      <c r="E173" s="2" t="s">
        <v>24</v>
      </c>
      <c r="F173" s="2" t="s">
        <v>175</v>
      </c>
      <c r="G173" s="4">
        <v>600</v>
      </c>
      <c r="H173" s="4"/>
      <c r="I173" s="39">
        <v>1169.5</v>
      </c>
      <c r="J173" s="39">
        <v>660.38495</v>
      </c>
      <c r="K173" s="39">
        <f t="shared" si="13"/>
        <v>-509.11505</v>
      </c>
      <c r="L173" s="39">
        <f t="shared" si="14"/>
        <v>56.467289439931598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6"/>
      <c r="AC173" s="6"/>
    </row>
    <row r="174" spans="1:29" ht="15.75" x14ac:dyDescent="0.2">
      <c r="A174" s="36"/>
      <c r="B174" s="1" t="s">
        <v>177</v>
      </c>
      <c r="C174" s="2">
        <v>905</v>
      </c>
      <c r="D174" s="2" t="s">
        <v>13</v>
      </c>
      <c r="E174" s="2" t="s">
        <v>24</v>
      </c>
      <c r="F174" s="2" t="s">
        <v>266</v>
      </c>
      <c r="G174" s="4"/>
      <c r="H174" s="4"/>
      <c r="I174" s="39">
        <f>I175+I177+I179+I181+I185</f>
        <v>22790</v>
      </c>
      <c r="J174" s="39">
        <f>J175+J177+J179+J181+J183+J185</f>
        <v>6736.6266099999993</v>
      </c>
      <c r="K174" s="39">
        <f t="shared" si="13"/>
        <v>-16053.373390000001</v>
      </c>
      <c r="L174" s="39">
        <f t="shared" si="14"/>
        <v>29.559572663448879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6"/>
      <c r="AC174" s="6"/>
    </row>
    <row r="175" spans="1:29" ht="15.75" x14ac:dyDescent="0.2">
      <c r="A175" s="36"/>
      <c r="B175" s="1" t="s">
        <v>127</v>
      </c>
      <c r="C175" s="2">
        <v>905</v>
      </c>
      <c r="D175" s="2" t="s">
        <v>13</v>
      </c>
      <c r="E175" s="2" t="s">
        <v>24</v>
      </c>
      <c r="F175" s="2" t="s">
        <v>267</v>
      </c>
      <c r="G175" s="4"/>
      <c r="H175" s="4"/>
      <c r="I175" s="39">
        <f>I176</f>
        <v>9716</v>
      </c>
      <c r="J175" s="39">
        <f>J176</f>
        <v>5327.8106399999997</v>
      </c>
      <c r="K175" s="39">
        <f t="shared" si="13"/>
        <v>-4388.1893600000003</v>
      </c>
      <c r="L175" s="39">
        <f t="shared" si="14"/>
        <v>54.835432688349115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6"/>
      <c r="AC175" s="6"/>
    </row>
    <row r="176" spans="1:29" ht="31.5" x14ac:dyDescent="0.2">
      <c r="A176" s="36"/>
      <c r="B176" s="1" t="s">
        <v>14</v>
      </c>
      <c r="C176" s="2">
        <v>905</v>
      </c>
      <c r="D176" s="2" t="s">
        <v>13</v>
      </c>
      <c r="E176" s="2" t="s">
        <v>24</v>
      </c>
      <c r="F176" s="2" t="s">
        <v>267</v>
      </c>
      <c r="G176" s="4">
        <v>600</v>
      </c>
      <c r="H176" s="4"/>
      <c r="I176" s="39">
        <v>9716</v>
      </c>
      <c r="J176" s="39">
        <v>5327.8106399999997</v>
      </c>
      <c r="K176" s="39">
        <f t="shared" si="13"/>
        <v>-4388.1893600000003</v>
      </c>
      <c r="L176" s="39">
        <f t="shared" si="14"/>
        <v>54.835432688349115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6"/>
      <c r="AC176" s="6"/>
    </row>
    <row r="177" spans="1:29" ht="31.5" x14ac:dyDescent="0.2">
      <c r="A177" s="36"/>
      <c r="B177" s="1" t="s">
        <v>336</v>
      </c>
      <c r="C177" s="2">
        <v>905</v>
      </c>
      <c r="D177" s="2" t="s">
        <v>13</v>
      </c>
      <c r="E177" s="2" t="s">
        <v>24</v>
      </c>
      <c r="F177" s="2" t="s">
        <v>268</v>
      </c>
      <c r="G177" s="4"/>
      <c r="H177" s="4"/>
      <c r="I177" s="39">
        <f>I178</f>
        <v>12379</v>
      </c>
      <c r="J177" s="39">
        <f>J178</f>
        <v>1188.9609700000001</v>
      </c>
      <c r="K177" s="39">
        <f t="shared" si="13"/>
        <v>-11190.03903</v>
      </c>
      <c r="L177" s="39">
        <f t="shared" si="14"/>
        <v>9.6046608772921882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6"/>
      <c r="AC177" s="6"/>
    </row>
    <row r="178" spans="1:29" ht="31.5" x14ac:dyDescent="0.2">
      <c r="A178" s="36"/>
      <c r="B178" s="1" t="s">
        <v>14</v>
      </c>
      <c r="C178" s="2">
        <v>905</v>
      </c>
      <c r="D178" s="2" t="s">
        <v>13</v>
      </c>
      <c r="E178" s="2" t="s">
        <v>24</v>
      </c>
      <c r="F178" s="2" t="s">
        <v>268</v>
      </c>
      <c r="G178" s="4">
        <v>600</v>
      </c>
      <c r="H178" s="4"/>
      <c r="I178" s="39">
        <v>12379</v>
      </c>
      <c r="J178" s="39">
        <v>1188.9609700000001</v>
      </c>
      <c r="K178" s="39">
        <f t="shared" si="13"/>
        <v>-11190.03903</v>
      </c>
      <c r="L178" s="39">
        <f t="shared" si="14"/>
        <v>9.6046608772921882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6"/>
      <c r="AC178" s="6"/>
    </row>
    <row r="179" spans="1:29" ht="35.25" customHeight="1" x14ac:dyDescent="0.2">
      <c r="A179" s="36"/>
      <c r="B179" s="1" t="s">
        <v>337</v>
      </c>
      <c r="C179" s="2">
        <v>905</v>
      </c>
      <c r="D179" s="2" t="s">
        <v>13</v>
      </c>
      <c r="E179" s="2" t="s">
        <v>24</v>
      </c>
      <c r="F179" s="2" t="s">
        <v>270</v>
      </c>
      <c r="G179" s="4"/>
      <c r="H179" s="4"/>
      <c r="I179" s="39">
        <f>I180</f>
        <v>55</v>
      </c>
      <c r="J179" s="39">
        <f>J180</f>
        <v>0</v>
      </c>
      <c r="K179" s="39">
        <f t="shared" si="13"/>
        <v>-55</v>
      </c>
      <c r="L179" s="39">
        <f t="shared" si="14"/>
        <v>0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6"/>
      <c r="AC179" s="6"/>
    </row>
    <row r="180" spans="1:29" ht="31.5" x14ac:dyDescent="0.2">
      <c r="A180" s="36"/>
      <c r="B180" s="1" t="s">
        <v>14</v>
      </c>
      <c r="C180" s="2">
        <v>905</v>
      </c>
      <c r="D180" s="2" t="s">
        <v>13</v>
      </c>
      <c r="E180" s="2" t="s">
        <v>24</v>
      </c>
      <c r="F180" s="2" t="s">
        <v>270</v>
      </c>
      <c r="G180" s="4">
        <v>600</v>
      </c>
      <c r="H180" s="4"/>
      <c r="I180" s="39">
        <v>55</v>
      </c>
      <c r="J180" s="39">
        <v>0</v>
      </c>
      <c r="K180" s="39">
        <f t="shared" si="13"/>
        <v>-55</v>
      </c>
      <c r="L180" s="39">
        <f t="shared" si="14"/>
        <v>0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6"/>
      <c r="AC180" s="6"/>
    </row>
    <row r="181" spans="1:29" ht="31.5" x14ac:dyDescent="0.2">
      <c r="A181" s="36"/>
      <c r="B181" s="1" t="s">
        <v>338</v>
      </c>
      <c r="C181" s="2">
        <v>905</v>
      </c>
      <c r="D181" s="2" t="s">
        <v>13</v>
      </c>
      <c r="E181" s="2" t="s">
        <v>24</v>
      </c>
      <c r="F181" s="2" t="s">
        <v>271</v>
      </c>
      <c r="G181" s="4"/>
      <c r="H181" s="4"/>
      <c r="I181" s="39">
        <f>I182</f>
        <v>120</v>
      </c>
      <c r="J181" s="39">
        <f>J182</f>
        <v>120</v>
      </c>
      <c r="K181" s="39">
        <f t="shared" si="13"/>
        <v>0</v>
      </c>
      <c r="L181" s="39">
        <f t="shared" si="14"/>
        <v>100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6"/>
      <c r="AC181" s="6"/>
    </row>
    <row r="182" spans="1:29" ht="31.5" x14ac:dyDescent="0.2">
      <c r="A182" s="36"/>
      <c r="B182" s="1" t="s">
        <v>14</v>
      </c>
      <c r="C182" s="2">
        <v>905</v>
      </c>
      <c r="D182" s="2" t="s">
        <v>13</v>
      </c>
      <c r="E182" s="2" t="s">
        <v>24</v>
      </c>
      <c r="F182" s="2" t="s">
        <v>271</v>
      </c>
      <c r="G182" s="4">
        <v>600</v>
      </c>
      <c r="H182" s="4"/>
      <c r="I182" s="39">
        <v>120</v>
      </c>
      <c r="J182" s="39">
        <v>120</v>
      </c>
      <c r="K182" s="39">
        <f t="shared" si="13"/>
        <v>0</v>
      </c>
      <c r="L182" s="39">
        <f t="shared" si="14"/>
        <v>100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6"/>
      <c r="AC182" s="6"/>
    </row>
    <row r="183" spans="1:29" ht="35.25" customHeight="1" x14ac:dyDescent="0.2">
      <c r="A183" s="36"/>
      <c r="B183" s="1" t="s">
        <v>339</v>
      </c>
      <c r="C183" s="2">
        <v>905</v>
      </c>
      <c r="D183" s="2" t="s">
        <v>13</v>
      </c>
      <c r="E183" s="2" t="s">
        <v>24</v>
      </c>
      <c r="F183" s="2" t="s">
        <v>334</v>
      </c>
      <c r="G183" s="4"/>
      <c r="H183" s="4"/>
      <c r="I183" s="39">
        <f>I184</f>
        <v>70</v>
      </c>
      <c r="J183" s="39">
        <f>J184</f>
        <v>0</v>
      </c>
      <c r="K183" s="39">
        <f t="shared" si="13"/>
        <v>-70</v>
      </c>
      <c r="L183" s="39">
        <f t="shared" si="14"/>
        <v>0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6"/>
      <c r="AC183" s="6"/>
    </row>
    <row r="184" spans="1:29" ht="35.25" customHeight="1" x14ac:dyDescent="0.2">
      <c r="A184" s="36"/>
      <c r="B184" s="1" t="s">
        <v>14</v>
      </c>
      <c r="C184" s="2">
        <v>905</v>
      </c>
      <c r="D184" s="2" t="s">
        <v>13</v>
      </c>
      <c r="E184" s="2" t="s">
        <v>24</v>
      </c>
      <c r="F184" s="2" t="s">
        <v>334</v>
      </c>
      <c r="G184" s="4">
        <v>600</v>
      </c>
      <c r="H184" s="4"/>
      <c r="I184" s="39">
        <v>70</v>
      </c>
      <c r="J184" s="39">
        <v>0</v>
      </c>
      <c r="K184" s="39">
        <f t="shared" si="13"/>
        <v>-70</v>
      </c>
      <c r="L184" s="39">
        <f t="shared" si="14"/>
        <v>0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6"/>
      <c r="AC184" s="6"/>
    </row>
    <row r="185" spans="1:29" ht="18.75" customHeight="1" x14ac:dyDescent="0.2">
      <c r="A185" s="36"/>
      <c r="B185" s="1" t="s">
        <v>374</v>
      </c>
      <c r="C185" s="2">
        <v>905</v>
      </c>
      <c r="D185" s="2" t="s">
        <v>13</v>
      </c>
      <c r="E185" s="2" t="s">
        <v>24</v>
      </c>
      <c r="F185" s="2" t="s">
        <v>373</v>
      </c>
      <c r="G185" s="4"/>
      <c r="H185" s="4"/>
      <c r="I185" s="39">
        <f>I186</f>
        <v>520</v>
      </c>
      <c r="J185" s="39">
        <f>J186</f>
        <v>99.855000000000004</v>
      </c>
      <c r="K185" s="39">
        <f>J185-I185</f>
        <v>-420.14499999999998</v>
      </c>
      <c r="L185" s="39">
        <f>J185/I185*100</f>
        <v>19.202884615384615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6"/>
      <c r="AC185" s="6"/>
    </row>
    <row r="186" spans="1:29" ht="35.25" customHeight="1" x14ac:dyDescent="0.2">
      <c r="A186" s="36"/>
      <c r="B186" s="1" t="s">
        <v>14</v>
      </c>
      <c r="C186" s="2">
        <v>905</v>
      </c>
      <c r="D186" s="2" t="s">
        <v>13</v>
      </c>
      <c r="E186" s="2" t="s">
        <v>24</v>
      </c>
      <c r="F186" s="2" t="s">
        <v>373</v>
      </c>
      <c r="G186" s="4">
        <v>600</v>
      </c>
      <c r="H186" s="4"/>
      <c r="I186" s="39">
        <v>520</v>
      </c>
      <c r="J186" s="39">
        <v>99.855000000000004</v>
      </c>
      <c r="K186" s="39">
        <f>J186-I186</f>
        <v>-420.14499999999998</v>
      </c>
      <c r="L186" s="39">
        <f>J186/I186*100</f>
        <v>19.202884615384615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6"/>
      <c r="AC186" s="6"/>
    </row>
    <row r="187" spans="1:29" ht="15.75" x14ac:dyDescent="0.2">
      <c r="A187" s="36"/>
      <c r="B187" s="1" t="s">
        <v>255</v>
      </c>
      <c r="C187" s="2">
        <v>905</v>
      </c>
      <c r="D187" s="2" t="s">
        <v>13</v>
      </c>
      <c r="E187" s="2" t="s">
        <v>24</v>
      </c>
      <c r="F187" s="2" t="s">
        <v>176</v>
      </c>
      <c r="G187" s="4"/>
      <c r="H187" s="4"/>
      <c r="I187" s="39">
        <f>I188+I192+I190</f>
        <v>236214.8</v>
      </c>
      <c r="J187" s="39">
        <f>J188+J190+J192</f>
        <v>123618.11568</v>
      </c>
      <c r="K187" s="39">
        <f t="shared" si="13"/>
        <v>-112596.68431999999</v>
      </c>
      <c r="L187" s="39">
        <f t="shared" si="14"/>
        <v>52.33292565918817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6"/>
      <c r="AC187" s="6"/>
    </row>
    <row r="188" spans="1:29" ht="31.5" x14ac:dyDescent="0.2">
      <c r="A188" s="36" t="s">
        <v>0</v>
      </c>
      <c r="B188" s="1" t="s">
        <v>68</v>
      </c>
      <c r="C188" s="2">
        <v>905</v>
      </c>
      <c r="D188" s="2" t="s">
        <v>13</v>
      </c>
      <c r="E188" s="2" t="s">
        <v>24</v>
      </c>
      <c r="F188" s="2" t="s">
        <v>272</v>
      </c>
      <c r="G188" s="4" t="s">
        <v>0</v>
      </c>
      <c r="H188" s="4"/>
      <c r="I188" s="39">
        <f>I189</f>
        <v>59996.800000000003</v>
      </c>
      <c r="J188" s="39">
        <f>J189</f>
        <v>26414.462309999999</v>
      </c>
      <c r="K188" s="39">
        <f t="shared" si="13"/>
        <v>-33582.33769</v>
      </c>
      <c r="L188" s="39">
        <f t="shared" si="14"/>
        <v>44.026451927436128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6"/>
      <c r="AC188" s="6"/>
    </row>
    <row r="189" spans="1:29" ht="31.5" x14ac:dyDescent="0.2">
      <c r="A189" s="36" t="s">
        <v>0</v>
      </c>
      <c r="B189" s="1" t="s">
        <v>14</v>
      </c>
      <c r="C189" s="2">
        <v>905</v>
      </c>
      <c r="D189" s="2" t="s">
        <v>13</v>
      </c>
      <c r="E189" s="2" t="s">
        <v>24</v>
      </c>
      <c r="F189" s="2" t="s">
        <v>272</v>
      </c>
      <c r="G189" s="4">
        <v>600</v>
      </c>
      <c r="H189" s="4"/>
      <c r="I189" s="39">
        <v>59996.800000000003</v>
      </c>
      <c r="J189" s="39">
        <v>26414.462309999999</v>
      </c>
      <c r="K189" s="39">
        <f t="shared" si="13"/>
        <v>-33582.33769</v>
      </c>
      <c r="L189" s="39">
        <f t="shared" si="14"/>
        <v>44.026451927436128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6"/>
      <c r="AC189" s="6"/>
    </row>
    <row r="190" spans="1:29" ht="31.5" x14ac:dyDescent="0.2">
      <c r="A190" s="36"/>
      <c r="B190" s="1" t="s">
        <v>349</v>
      </c>
      <c r="C190" s="2">
        <v>905</v>
      </c>
      <c r="D190" s="2" t="s">
        <v>13</v>
      </c>
      <c r="E190" s="2" t="s">
        <v>24</v>
      </c>
      <c r="F190" s="2" t="s">
        <v>356</v>
      </c>
      <c r="G190" s="4"/>
      <c r="H190" s="4"/>
      <c r="I190" s="39">
        <f>I191</f>
        <v>4886</v>
      </c>
      <c r="J190" s="39">
        <f>J191</f>
        <v>2171.06594</v>
      </c>
      <c r="K190" s="39">
        <f t="shared" si="13"/>
        <v>-2714.93406</v>
      </c>
      <c r="L190" s="39">
        <f t="shared" si="14"/>
        <v>44.434423659435119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6"/>
      <c r="AC190" s="6"/>
    </row>
    <row r="191" spans="1:29" ht="31.5" x14ac:dyDescent="0.2">
      <c r="A191" s="36"/>
      <c r="B191" s="1" t="s">
        <v>14</v>
      </c>
      <c r="C191" s="2">
        <v>905</v>
      </c>
      <c r="D191" s="2" t="s">
        <v>13</v>
      </c>
      <c r="E191" s="2" t="s">
        <v>24</v>
      </c>
      <c r="F191" s="2" t="s">
        <v>356</v>
      </c>
      <c r="G191" s="4">
        <v>600</v>
      </c>
      <c r="H191" s="4"/>
      <c r="I191" s="39">
        <v>4886</v>
      </c>
      <c r="J191" s="39">
        <v>2171.06594</v>
      </c>
      <c r="K191" s="39">
        <f t="shared" si="13"/>
        <v>-2714.93406</v>
      </c>
      <c r="L191" s="39">
        <f t="shared" si="14"/>
        <v>44.434423659435119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6"/>
      <c r="AC191" s="6"/>
    </row>
    <row r="192" spans="1:29" ht="63" x14ac:dyDescent="0.2">
      <c r="A192" s="36" t="s">
        <v>0</v>
      </c>
      <c r="B192" s="1" t="s">
        <v>178</v>
      </c>
      <c r="C192" s="2">
        <v>905</v>
      </c>
      <c r="D192" s="2" t="s">
        <v>13</v>
      </c>
      <c r="E192" s="2" t="s">
        <v>24</v>
      </c>
      <c r="F192" s="2" t="s">
        <v>273</v>
      </c>
      <c r="G192" s="4" t="s">
        <v>0</v>
      </c>
      <c r="H192" s="4"/>
      <c r="I192" s="39">
        <f>I193</f>
        <v>171332</v>
      </c>
      <c r="J192" s="39">
        <f>J193</f>
        <v>95032.58743</v>
      </c>
      <c r="K192" s="39">
        <f t="shared" si="13"/>
        <v>-76299.41257</v>
      </c>
      <c r="L192" s="39">
        <f t="shared" si="14"/>
        <v>55.466922367100139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6"/>
      <c r="AC192" s="6"/>
    </row>
    <row r="193" spans="1:29" ht="31.5" x14ac:dyDescent="0.2">
      <c r="A193" s="36"/>
      <c r="B193" s="1" t="s">
        <v>14</v>
      </c>
      <c r="C193" s="2">
        <v>905</v>
      </c>
      <c r="D193" s="2" t="s">
        <v>13</v>
      </c>
      <c r="E193" s="2" t="s">
        <v>24</v>
      </c>
      <c r="F193" s="2" t="s">
        <v>273</v>
      </c>
      <c r="G193" s="4">
        <v>600</v>
      </c>
      <c r="H193" s="4"/>
      <c r="I193" s="39">
        <v>171332</v>
      </c>
      <c r="J193" s="39">
        <v>95032.58743</v>
      </c>
      <c r="K193" s="39">
        <f t="shared" si="13"/>
        <v>-76299.41257</v>
      </c>
      <c r="L193" s="39">
        <f t="shared" si="14"/>
        <v>55.466922367100139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6"/>
      <c r="AC193" s="6"/>
    </row>
    <row r="194" spans="1:29" s="8" customFormat="1" ht="15.75" x14ac:dyDescent="0.2">
      <c r="A194" s="45"/>
      <c r="B194" s="1" t="s">
        <v>124</v>
      </c>
      <c r="C194" s="2">
        <v>905</v>
      </c>
      <c r="D194" s="3" t="s">
        <v>13</v>
      </c>
      <c r="E194" s="3" t="s">
        <v>24</v>
      </c>
      <c r="F194" s="2" t="s">
        <v>274</v>
      </c>
      <c r="G194" s="4"/>
      <c r="H194" s="4"/>
      <c r="I194" s="39">
        <f>I195</f>
        <v>5076.8999999999996</v>
      </c>
      <c r="J194" s="39">
        <f>J195</f>
        <v>2500</v>
      </c>
      <c r="K194" s="39">
        <f t="shared" si="13"/>
        <v>-2576.8999999999996</v>
      </c>
      <c r="L194" s="39">
        <f t="shared" si="14"/>
        <v>49.242648072642758</v>
      </c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6"/>
      <c r="AC194" s="16"/>
    </row>
    <row r="195" spans="1:29" s="8" customFormat="1" ht="31.5" x14ac:dyDescent="0.2">
      <c r="A195" s="45"/>
      <c r="B195" s="1" t="s">
        <v>14</v>
      </c>
      <c r="C195" s="2">
        <v>905</v>
      </c>
      <c r="D195" s="3" t="s">
        <v>13</v>
      </c>
      <c r="E195" s="3" t="s">
        <v>24</v>
      </c>
      <c r="F195" s="2" t="s">
        <v>274</v>
      </c>
      <c r="G195" s="4">
        <v>600</v>
      </c>
      <c r="H195" s="4"/>
      <c r="I195" s="39">
        <v>5076.8999999999996</v>
      </c>
      <c r="J195" s="39">
        <v>2500</v>
      </c>
      <c r="K195" s="39">
        <f t="shared" si="13"/>
        <v>-2576.8999999999996</v>
      </c>
      <c r="L195" s="39">
        <f t="shared" si="14"/>
        <v>49.242648072642758</v>
      </c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6"/>
      <c r="AC195" s="16"/>
    </row>
    <row r="196" spans="1:29" s="8" customFormat="1" ht="31.5" x14ac:dyDescent="0.2">
      <c r="A196" s="45"/>
      <c r="B196" s="1" t="s">
        <v>415</v>
      </c>
      <c r="C196" s="2">
        <v>905</v>
      </c>
      <c r="D196" s="3" t="s">
        <v>13</v>
      </c>
      <c r="E196" s="3" t="s">
        <v>24</v>
      </c>
      <c r="F196" s="2" t="s">
        <v>414</v>
      </c>
      <c r="G196" s="4"/>
      <c r="H196" s="4"/>
      <c r="I196" s="39">
        <f>I197</f>
        <v>162.46211</v>
      </c>
      <c r="J196" s="39">
        <f>J197</f>
        <v>0</v>
      </c>
      <c r="K196" s="39">
        <f>J196-I196</f>
        <v>-162.46211</v>
      </c>
      <c r="L196" s="39">
        <f>J196/I196*100</f>
        <v>0</v>
      </c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6"/>
      <c r="AC196" s="16"/>
    </row>
    <row r="197" spans="1:29" s="8" customFormat="1" ht="31.5" x14ac:dyDescent="0.2">
      <c r="A197" s="45"/>
      <c r="B197" s="1" t="s">
        <v>14</v>
      </c>
      <c r="C197" s="2">
        <v>905</v>
      </c>
      <c r="D197" s="3" t="s">
        <v>13</v>
      </c>
      <c r="E197" s="3" t="s">
        <v>24</v>
      </c>
      <c r="F197" s="2" t="s">
        <v>414</v>
      </c>
      <c r="G197" s="4">
        <v>600</v>
      </c>
      <c r="H197" s="4"/>
      <c r="I197" s="39">
        <v>162.46211</v>
      </c>
      <c r="J197" s="39">
        <v>0</v>
      </c>
      <c r="K197" s="39">
        <f>J197-I197</f>
        <v>-162.46211</v>
      </c>
      <c r="L197" s="39">
        <f>J197/I197*100</f>
        <v>0</v>
      </c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6"/>
      <c r="AC197" s="16"/>
    </row>
    <row r="198" spans="1:29" s="8" customFormat="1" ht="31.5" customHeight="1" x14ac:dyDescent="0.2">
      <c r="A198" s="45"/>
      <c r="B198" s="1" t="s">
        <v>417</v>
      </c>
      <c r="C198" s="2">
        <v>905</v>
      </c>
      <c r="D198" s="3" t="s">
        <v>13</v>
      </c>
      <c r="E198" s="3" t="s">
        <v>24</v>
      </c>
      <c r="F198" s="2" t="s">
        <v>416</v>
      </c>
      <c r="G198" s="4"/>
      <c r="H198" s="4"/>
      <c r="I198" s="39">
        <f>I199</f>
        <v>5416.3</v>
      </c>
      <c r="J198" s="39">
        <f>J199</f>
        <v>0</v>
      </c>
      <c r="K198" s="39">
        <f t="shared" si="13"/>
        <v>-5416.3</v>
      </c>
      <c r="L198" s="39">
        <f t="shared" si="14"/>
        <v>0</v>
      </c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6"/>
      <c r="AC198" s="16"/>
    </row>
    <row r="199" spans="1:29" s="8" customFormat="1" ht="30.75" customHeight="1" x14ac:dyDescent="0.2">
      <c r="A199" s="45"/>
      <c r="B199" s="1" t="s">
        <v>14</v>
      </c>
      <c r="C199" s="2">
        <v>905</v>
      </c>
      <c r="D199" s="2" t="s">
        <v>13</v>
      </c>
      <c r="E199" s="2" t="s">
        <v>24</v>
      </c>
      <c r="F199" s="2" t="s">
        <v>416</v>
      </c>
      <c r="G199" s="4">
        <v>600</v>
      </c>
      <c r="H199" s="4"/>
      <c r="I199" s="39">
        <v>5416.3</v>
      </c>
      <c r="J199" s="39">
        <v>0</v>
      </c>
      <c r="K199" s="39">
        <f t="shared" si="13"/>
        <v>-5416.3</v>
      </c>
      <c r="L199" s="39">
        <f t="shared" si="14"/>
        <v>0</v>
      </c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6"/>
      <c r="AC199" s="16"/>
    </row>
    <row r="200" spans="1:29" s="8" customFormat="1" ht="48.75" customHeight="1" x14ac:dyDescent="0.2">
      <c r="A200" s="45"/>
      <c r="B200" s="1" t="s">
        <v>342</v>
      </c>
      <c r="C200" s="2">
        <v>905</v>
      </c>
      <c r="D200" s="2" t="s">
        <v>13</v>
      </c>
      <c r="E200" s="2" t="s">
        <v>24</v>
      </c>
      <c r="F200" s="2" t="s">
        <v>382</v>
      </c>
      <c r="G200" s="4"/>
      <c r="H200" s="4"/>
      <c r="I200" s="39">
        <f>I201</f>
        <v>411.5</v>
      </c>
      <c r="J200" s="39">
        <f>J201</f>
        <v>0</v>
      </c>
      <c r="K200" s="39">
        <f>J200-I200</f>
        <v>-411.5</v>
      </c>
      <c r="L200" s="39">
        <f>J200/I200*100</f>
        <v>0</v>
      </c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6"/>
      <c r="AC200" s="16"/>
    </row>
    <row r="201" spans="1:29" s="8" customFormat="1" ht="30.75" customHeight="1" x14ac:dyDescent="0.2">
      <c r="A201" s="45"/>
      <c r="B201" s="1" t="s">
        <v>14</v>
      </c>
      <c r="C201" s="2">
        <v>905</v>
      </c>
      <c r="D201" s="2" t="s">
        <v>13</v>
      </c>
      <c r="E201" s="2" t="s">
        <v>24</v>
      </c>
      <c r="F201" s="2" t="s">
        <v>382</v>
      </c>
      <c r="G201" s="4">
        <v>600</v>
      </c>
      <c r="H201" s="4"/>
      <c r="I201" s="39">
        <v>411.5</v>
      </c>
      <c r="J201" s="39">
        <v>0</v>
      </c>
      <c r="K201" s="39">
        <f>J201-I201</f>
        <v>-411.5</v>
      </c>
      <c r="L201" s="39">
        <f>J201/I201*100</f>
        <v>0</v>
      </c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6"/>
      <c r="AC201" s="16"/>
    </row>
    <row r="202" spans="1:29" s="8" customFormat="1" ht="30.75" customHeight="1" x14ac:dyDescent="0.2">
      <c r="A202" s="45"/>
      <c r="B202" s="1" t="s">
        <v>370</v>
      </c>
      <c r="C202" s="2">
        <v>905</v>
      </c>
      <c r="D202" s="2" t="s">
        <v>13</v>
      </c>
      <c r="E202" s="2" t="s">
        <v>24</v>
      </c>
      <c r="F202" s="2" t="s">
        <v>369</v>
      </c>
      <c r="G202" s="4"/>
      <c r="H202" s="4"/>
      <c r="I202" s="39">
        <f>I203</f>
        <v>1750.75764</v>
      </c>
      <c r="J202" s="39">
        <f>J203</f>
        <v>0</v>
      </c>
      <c r="K202" s="39">
        <f>J202-I202</f>
        <v>-1750.75764</v>
      </c>
      <c r="L202" s="39">
        <f>J202/I202*100</f>
        <v>0</v>
      </c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6"/>
      <c r="AC202" s="16"/>
    </row>
    <row r="203" spans="1:29" s="8" customFormat="1" ht="30.75" customHeight="1" x14ac:dyDescent="0.2">
      <c r="A203" s="45"/>
      <c r="B203" s="1" t="s">
        <v>14</v>
      </c>
      <c r="C203" s="2">
        <v>905</v>
      </c>
      <c r="D203" s="2" t="s">
        <v>13</v>
      </c>
      <c r="E203" s="2" t="s">
        <v>24</v>
      </c>
      <c r="F203" s="2" t="s">
        <v>369</v>
      </c>
      <c r="G203" s="4">
        <v>600</v>
      </c>
      <c r="H203" s="4"/>
      <c r="I203" s="39">
        <v>1750.75764</v>
      </c>
      <c r="J203" s="39">
        <v>0</v>
      </c>
      <c r="K203" s="39">
        <f>J203-I203</f>
        <v>-1750.75764</v>
      </c>
      <c r="L203" s="39">
        <f>J203/I203*100</f>
        <v>0</v>
      </c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6"/>
      <c r="AC203" s="16"/>
    </row>
    <row r="204" spans="1:29" ht="31.5" x14ac:dyDescent="0.2">
      <c r="A204" s="36"/>
      <c r="B204" s="1" t="s">
        <v>118</v>
      </c>
      <c r="C204" s="2">
        <v>905</v>
      </c>
      <c r="D204" s="3" t="s">
        <v>13</v>
      </c>
      <c r="E204" s="3" t="s">
        <v>24</v>
      </c>
      <c r="F204" s="2" t="s">
        <v>179</v>
      </c>
      <c r="G204" s="4"/>
      <c r="H204" s="4"/>
      <c r="I204" s="39">
        <f>I205</f>
        <v>100</v>
      </c>
      <c r="J204" s="39">
        <f>J205</f>
        <v>5.9885799999999998</v>
      </c>
      <c r="K204" s="39">
        <f t="shared" si="13"/>
        <v>-94.011420000000001</v>
      </c>
      <c r="L204" s="39">
        <f t="shared" si="14"/>
        <v>5.9885799999999998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31.5" x14ac:dyDescent="0.2">
      <c r="A205" s="36"/>
      <c r="B205" s="1" t="s">
        <v>119</v>
      </c>
      <c r="C205" s="2">
        <v>905</v>
      </c>
      <c r="D205" s="3" t="s">
        <v>13</v>
      </c>
      <c r="E205" s="3" t="s">
        <v>24</v>
      </c>
      <c r="F205" s="2" t="s">
        <v>180</v>
      </c>
      <c r="G205" s="4"/>
      <c r="H205" s="4"/>
      <c r="I205" s="39">
        <f>I206</f>
        <v>100</v>
      </c>
      <c r="J205" s="39">
        <f>J206</f>
        <v>5.9885799999999998</v>
      </c>
      <c r="K205" s="39">
        <f t="shared" si="13"/>
        <v>-94.011420000000001</v>
      </c>
      <c r="L205" s="39">
        <f t="shared" si="14"/>
        <v>5.9885799999999998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31.5" x14ac:dyDescent="0.2">
      <c r="A206" s="36"/>
      <c r="B206" s="1" t="s">
        <v>14</v>
      </c>
      <c r="C206" s="2">
        <v>905</v>
      </c>
      <c r="D206" s="3" t="s">
        <v>13</v>
      </c>
      <c r="E206" s="3" t="s">
        <v>24</v>
      </c>
      <c r="F206" s="2" t="s">
        <v>180</v>
      </c>
      <c r="G206" s="4">
        <v>600</v>
      </c>
      <c r="H206" s="4"/>
      <c r="I206" s="39">
        <v>100</v>
      </c>
      <c r="J206" s="39">
        <v>5.9885799999999998</v>
      </c>
      <c r="K206" s="39">
        <f t="shared" si="13"/>
        <v>-94.011420000000001</v>
      </c>
      <c r="L206" s="39">
        <f t="shared" si="14"/>
        <v>5.9885799999999998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31.5" x14ac:dyDescent="0.2">
      <c r="A207" s="36"/>
      <c r="B207" s="1" t="s">
        <v>304</v>
      </c>
      <c r="C207" s="2">
        <v>905</v>
      </c>
      <c r="D207" s="3" t="s">
        <v>13</v>
      </c>
      <c r="E207" s="3" t="s">
        <v>24</v>
      </c>
      <c r="F207" s="2" t="s">
        <v>303</v>
      </c>
      <c r="G207" s="4"/>
      <c r="H207" s="4"/>
      <c r="I207" s="39">
        <f>I208</f>
        <v>5</v>
      </c>
      <c r="J207" s="39">
        <f>J208</f>
        <v>0</v>
      </c>
      <c r="K207" s="39">
        <f t="shared" si="13"/>
        <v>-5</v>
      </c>
      <c r="L207" s="39">
        <f t="shared" si="14"/>
        <v>0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5.75" x14ac:dyDescent="0.2">
      <c r="A208" s="36"/>
      <c r="B208" s="1" t="s">
        <v>310</v>
      </c>
      <c r="C208" s="2">
        <v>905</v>
      </c>
      <c r="D208" s="3" t="s">
        <v>13</v>
      </c>
      <c r="E208" s="3" t="s">
        <v>24</v>
      </c>
      <c r="F208" s="2" t="s">
        <v>309</v>
      </c>
      <c r="G208" s="4"/>
      <c r="H208" s="4"/>
      <c r="I208" s="39">
        <f>I209</f>
        <v>5</v>
      </c>
      <c r="J208" s="39">
        <f>J209</f>
        <v>0</v>
      </c>
      <c r="K208" s="39">
        <f t="shared" si="13"/>
        <v>-5</v>
      </c>
      <c r="L208" s="39">
        <f t="shared" si="14"/>
        <v>0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31.5" x14ac:dyDescent="0.2">
      <c r="A209" s="36"/>
      <c r="B209" s="1" t="s">
        <v>14</v>
      </c>
      <c r="C209" s="2">
        <v>905</v>
      </c>
      <c r="D209" s="3" t="s">
        <v>13</v>
      </c>
      <c r="E209" s="3" t="s">
        <v>24</v>
      </c>
      <c r="F209" s="2" t="s">
        <v>309</v>
      </c>
      <c r="G209" s="4">
        <v>600</v>
      </c>
      <c r="H209" s="4"/>
      <c r="I209" s="39">
        <v>5</v>
      </c>
      <c r="J209" s="39">
        <v>0</v>
      </c>
      <c r="K209" s="39">
        <f t="shared" si="13"/>
        <v>-5</v>
      </c>
      <c r="L209" s="39">
        <f t="shared" si="14"/>
        <v>0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31.5" x14ac:dyDescent="0.2">
      <c r="A210" s="36"/>
      <c r="B210" s="1" t="s">
        <v>76</v>
      </c>
      <c r="C210" s="2">
        <v>905</v>
      </c>
      <c r="D210" s="3" t="s">
        <v>13</v>
      </c>
      <c r="E210" s="3" t="s">
        <v>24</v>
      </c>
      <c r="F210" s="2" t="s">
        <v>158</v>
      </c>
      <c r="G210" s="4"/>
      <c r="H210" s="4"/>
      <c r="I210" s="39">
        <f>I211</f>
        <v>30</v>
      </c>
      <c r="J210" s="39">
        <f>J211</f>
        <v>0</v>
      </c>
      <c r="K210" s="39">
        <f t="shared" si="13"/>
        <v>-30</v>
      </c>
      <c r="L210" s="39">
        <f t="shared" si="14"/>
        <v>0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31.5" x14ac:dyDescent="0.2">
      <c r="A211" s="36"/>
      <c r="B211" s="1" t="s">
        <v>322</v>
      </c>
      <c r="C211" s="2">
        <v>905</v>
      </c>
      <c r="D211" s="3" t="s">
        <v>13</v>
      </c>
      <c r="E211" s="3" t="s">
        <v>24</v>
      </c>
      <c r="F211" s="2" t="s">
        <v>320</v>
      </c>
      <c r="G211" s="4"/>
      <c r="H211" s="4"/>
      <c r="I211" s="39">
        <f>I212</f>
        <v>30</v>
      </c>
      <c r="J211" s="39">
        <f>J212</f>
        <v>0</v>
      </c>
      <c r="K211" s="39">
        <f t="shared" si="13"/>
        <v>-30</v>
      </c>
      <c r="L211" s="39">
        <f t="shared" si="14"/>
        <v>0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31.5" x14ac:dyDescent="0.2">
      <c r="A212" s="36"/>
      <c r="B212" s="1" t="s">
        <v>14</v>
      </c>
      <c r="C212" s="2">
        <v>905</v>
      </c>
      <c r="D212" s="3" t="s">
        <v>13</v>
      </c>
      <c r="E212" s="3" t="s">
        <v>24</v>
      </c>
      <c r="F212" s="2" t="s">
        <v>320</v>
      </c>
      <c r="G212" s="4">
        <v>600</v>
      </c>
      <c r="H212" s="4"/>
      <c r="I212" s="39">
        <v>30</v>
      </c>
      <c r="J212" s="39">
        <v>0</v>
      </c>
      <c r="K212" s="39">
        <f t="shared" si="13"/>
        <v>-30</v>
      </c>
      <c r="L212" s="39">
        <f t="shared" si="14"/>
        <v>0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5.75" x14ac:dyDescent="0.2">
      <c r="A213" s="36"/>
      <c r="B213" s="1" t="s">
        <v>321</v>
      </c>
      <c r="C213" s="2">
        <v>905</v>
      </c>
      <c r="D213" s="2" t="s">
        <v>13</v>
      </c>
      <c r="E213" s="3" t="s">
        <v>25</v>
      </c>
      <c r="F213" s="2"/>
      <c r="G213" s="4"/>
      <c r="H213" s="4"/>
      <c r="I213" s="39">
        <f>I215+I236</f>
        <v>18400.8</v>
      </c>
      <c r="J213" s="39">
        <f>J214+J236</f>
        <v>10760.855850000002</v>
      </c>
      <c r="K213" s="39">
        <f t="shared" si="13"/>
        <v>-7639.9441499999975</v>
      </c>
      <c r="L213" s="39">
        <f t="shared" si="14"/>
        <v>58.480369603495511</v>
      </c>
      <c r="M213" s="3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5.75" x14ac:dyDescent="0.2">
      <c r="A214" s="36"/>
      <c r="B214" s="27" t="s">
        <v>79</v>
      </c>
      <c r="C214" s="2">
        <v>905</v>
      </c>
      <c r="D214" s="2" t="s">
        <v>13</v>
      </c>
      <c r="E214" s="3" t="s">
        <v>25</v>
      </c>
      <c r="F214" s="2" t="s">
        <v>163</v>
      </c>
      <c r="G214" s="4"/>
      <c r="H214" s="4"/>
      <c r="I214" s="39">
        <f>I215</f>
        <v>18300.099999999999</v>
      </c>
      <c r="J214" s="39">
        <f>J215</f>
        <v>10662.505850000001</v>
      </c>
      <c r="K214" s="39">
        <f t="shared" si="13"/>
        <v>-7637.5941499999972</v>
      </c>
      <c r="L214" s="39">
        <f t="shared" si="14"/>
        <v>58.264740903055191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5.75" x14ac:dyDescent="0.2">
      <c r="A215" s="36"/>
      <c r="B215" s="27" t="s">
        <v>82</v>
      </c>
      <c r="C215" s="2">
        <v>905</v>
      </c>
      <c r="D215" s="2" t="s">
        <v>13</v>
      </c>
      <c r="E215" s="3" t="s">
        <v>25</v>
      </c>
      <c r="F215" s="2" t="s">
        <v>181</v>
      </c>
      <c r="G215" s="4"/>
      <c r="H215" s="4"/>
      <c r="I215" s="39">
        <f>I216+I218+I225+I232+I234</f>
        <v>18300.099999999999</v>
      </c>
      <c r="J215" s="39">
        <f>J216+J218+J225+J232+J234</f>
        <v>10662.505850000001</v>
      </c>
      <c r="K215" s="39">
        <f t="shared" ref="K215:K276" si="15">SUM(J215-I215)</f>
        <v>-7637.5941499999972</v>
      </c>
      <c r="L215" s="39">
        <f t="shared" ref="L215:L276" si="16">SUM(J215/I215*100)</f>
        <v>58.264740903055191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31.5" x14ac:dyDescent="0.2">
      <c r="A216" s="36"/>
      <c r="B216" s="27" t="s">
        <v>183</v>
      </c>
      <c r="C216" s="2">
        <v>905</v>
      </c>
      <c r="D216" s="2" t="s">
        <v>13</v>
      </c>
      <c r="E216" s="3" t="s">
        <v>25</v>
      </c>
      <c r="F216" s="2" t="s">
        <v>182</v>
      </c>
      <c r="G216" s="4"/>
      <c r="H216" s="4"/>
      <c r="I216" s="39">
        <f>I217</f>
        <v>52</v>
      </c>
      <c r="J216" s="39">
        <f>J217</f>
        <v>19.71</v>
      </c>
      <c r="K216" s="39">
        <f t="shared" si="15"/>
        <v>-32.29</v>
      </c>
      <c r="L216" s="39">
        <f t="shared" si="16"/>
        <v>37.903846153846153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31.5" x14ac:dyDescent="0.2">
      <c r="A217" s="36"/>
      <c r="B217" s="1" t="s">
        <v>14</v>
      </c>
      <c r="C217" s="2">
        <v>905</v>
      </c>
      <c r="D217" s="2" t="s">
        <v>13</v>
      </c>
      <c r="E217" s="3" t="s">
        <v>25</v>
      </c>
      <c r="F217" s="2" t="s">
        <v>182</v>
      </c>
      <c r="G217" s="4">
        <v>600</v>
      </c>
      <c r="H217" s="4"/>
      <c r="I217" s="39">
        <v>52</v>
      </c>
      <c r="J217" s="39">
        <v>19.71</v>
      </c>
      <c r="K217" s="39">
        <f t="shared" si="15"/>
        <v>-32.29</v>
      </c>
      <c r="L217" s="39">
        <f t="shared" si="16"/>
        <v>37.903846153846153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5.75" x14ac:dyDescent="0.2">
      <c r="A218" s="36"/>
      <c r="B218" s="1" t="s">
        <v>255</v>
      </c>
      <c r="C218" s="2">
        <v>905</v>
      </c>
      <c r="D218" s="2" t="s">
        <v>13</v>
      </c>
      <c r="E218" s="3" t="s">
        <v>25</v>
      </c>
      <c r="F218" s="2" t="s">
        <v>300</v>
      </c>
      <c r="G218" s="4"/>
      <c r="H218" s="4"/>
      <c r="I218" s="39">
        <f>I219+I223+I221</f>
        <v>14167.599999999999</v>
      </c>
      <c r="J218" s="39">
        <f>J219+J223+J221</f>
        <v>7532.3488500000003</v>
      </c>
      <c r="K218" s="39">
        <f t="shared" si="15"/>
        <v>-6635.2511499999982</v>
      </c>
      <c r="L218" s="39">
        <f t="shared" si="16"/>
        <v>53.166018591716316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31.5" x14ac:dyDescent="0.2">
      <c r="A219" s="36"/>
      <c r="B219" s="27" t="s">
        <v>68</v>
      </c>
      <c r="C219" s="2">
        <v>905</v>
      </c>
      <c r="D219" s="2" t="s">
        <v>13</v>
      </c>
      <c r="E219" s="3" t="s">
        <v>25</v>
      </c>
      <c r="F219" s="2" t="s">
        <v>275</v>
      </c>
      <c r="G219" s="4"/>
      <c r="H219" s="4"/>
      <c r="I219" s="39">
        <f>I220</f>
        <v>6637.4</v>
      </c>
      <c r="J219" s="39">
        <f>J220</f>
        <v>4798.4598999999998</v>
      </c>
      <c r="K219" s="39">
        <f t="shared" si="15"/>
        <v>-1838.9400999999998</v>
      </c>
      <c r="L219" s="39">
        <f t="shared" si="16"/>
        <v>72.294270346822557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31.5" x14ac:dyDescent="0.2">
      <c r="A220" s="36"/>
      <c r="B220" s="1" t="s">
        <v>14</v>
      </c>
      <c r="C220" s="2">
        <v>905</v>
      </c>
      <c r="D220" s="2" t="s">
        <v>13</v>
      </c>
      <c r="E220" s="3" t="s">
        <v>25</v>
      </c>
      <c r="F220" s="2" t="s">
        <v>275</v>
      </c>
      <c r="G220" s="4">
        <v>600</v>
      </c>
      <c r="H220" s="4"/>
      <c r="I220" s="39">
        <v>6637.4</v>
      </c>
      <c r="J220" s="39">
        <v>4798.4598999999998</v>
      </c>
      <c r="K220" s="39">
        <f t="shared" si="15"/>
        <v>-1838.9400999999998</v>
      </c>
      <c r="L220" s="39">
        <f t="shared" si="16"/>
        <v>72.294270346822557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31.5" x14ac:dyDescent="0.2">
      <c r="A221" s="36"/>
      <c r="B221" s="1" t="s">
        <v>376</v>
      </c>
      <c r="C221" s="2">
        <v>905</v>
      </c>
      <c r="D221" s="2" t="s">
        <v>13</v>
      </c>
      <c r="E221" s="3" t="s">
        <v>25</v>
      </c>
      <c r="F221" s="2" t="s">
        <v>375</v>
      </c>
      <c r="G221" s="4"/>
      <c r="H221" s="4"/>
      <c r="I221" s="39">
        <f>I222</f>
        <v>5984</v>
      </c>
      <c r="J221" s="39">
        <f>J222</f>
        <v>2239.9634000000001</v>
      </c>
      <c r="K221" s="39">
        <f>J221-I221</f>
        <v>-3744.0365999999999</v>
      </c>
      <c r="L221" s="39">
        <f>J221/I221*100</f>
        <v>37.432543449197865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31.5" x14ac:dyDescent="0.2">
      <c r="A222" s="36"/>
      <c r="B222" s="1" t="s">
        <v>14</v>
      </c>
      <c r="C222" s="2">
        <v>905</v>
      </c>
      <c r="D222" s="2" t="s">
        <v>13</v>
      </c>
      <c r="E222" s="3" t="s">
        <v>25</v>
      </c>
      <c r="F222" s="2" t="s">
        <v>375</v>
      </c>
      <c r="G222" s="4">
        <v>600</v>
      </c>
      <c r="H222" s="4"/>
      <c r="I222" s="39">
        <v>5984</v>
      </c>
      <c r="J222" s="39">
        <v>2239.9634000000001</v>
      </c>
      <c r="K222" s="39">
        <f>J222-I222</f>
        <v>-3744.0365999999999</v>
      </c>
      <c r="L222" s="39">
        <f>J222/I222*100</f>
        <v>37.432543449197865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31.5" x14ac:dyDescent="0.2">
      <c r="A223" s="36"/>
      <c r="B223" s="1" t="s">
        <v>349</v>
      </c>
      <c r="C223" s="2">
        <v>905</v>
      </c>
      <c r="D223" s="2" t="s">
        <v>13</v>
      </c>
      <c r="E223" s="3" t="s">
        <v>25</v>
      </c>
      <c r="F223" s="2" t="s">
        <v>354</v>
      </c>
      <c r="G223" s="4"/>
      <c r="H223" s="4"/>
      <c r="I223" s="39">
        <f>I224</f>
        <v>1546.2</v>
      </c>
      <c r="J223" s="39">
        <f>J224</f>
        <v>493.92554999999999</v>
      </c>
      <c r="K223" s="39">
        <f t="shared" si="15"/>
        <v>-1052.2744500000001</v>
      </c>
      <c r="L223" s="39">
        <f t="shared" si="16"/>
        <v>31.944480015521926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31.5" x14ac:dyDescent="0.2">
      <c r="A224" s="36"/>
      <c r="B224" s="1" t="s">
        <v>14</v>
      </c>
      <c r="C224" s="2">
        <v>905</v>
      </c>
      <c r="D224" s="2" t="s">
        <v>13</v>
      </c>
      <c r="E224" s="3" t="s">
        <v>25</v>
      </c>
      <c r="F224" s="2" t="s">
        <v>354</v>
      </c>
      <c r="G224" s="4">
        <v>600</v>
      </c>
      <c r="H224" s="4"/>
      <c r="I224" s="39">
        <v>1546.2</v>
      </c>
      <c r="J224" s="39">
        <v>493.92554999999999</v>
      </c>
      <c r="K224" s="39">
        <f t="shared" si="15"/>
        <v>-1052.2744500000001</v>
      </c>
      <c r="L224" s="39">
        <f t="shared" si="16"/>
        <v>31.944480015521926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5.75" x14ac:dyDescent="0.2">
      <c r="A225" s="36"/>
      <c r="B225" s="1" t="s">
        <v>128</v>
      </c>
      <c r="C225" s="2">
        <v>905</v>
      </c>
      <c r="D225" s="2" t="s">
        <v>13</v>
      </c>
      <c r="E225" s="3" t="s">
        <v>25</v>
      </c>
      <c r="F225" s="2" t="s">
        <v>285</v>
      </c>
      <c r="G225" s="4"/>
      <c r="H225" s="4"/>
      <c r="I225" s="39">
        <f>I226+I228+I230</f>
        <v>3672.4</v>
      </c>
      <c r="J225" s="39">
        <f>J226+J228+J230</f>
        <v>2945.4470000000001</v>
      </c>
      <c r="K225" s="39">
        <f t="shared" si="15"/>
        <v>-726.95299999999997</v>
      </c>
      <c r="L225" s="39">
        <f t="shared" si="16"/>
        <v>80.204961333188109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.75" x14ac:dyDescent="0.2">
      <c r="A226" s="36"/>
      <c r="B226" s="26" t="s">
        <v>230</v>
      </c>
      <c r="C226" s="2">
        <v>905</v>
      </c>
      <c r="D226" s="2" t="s">
        <v>13</v>
      </c>
      <c r="E226" s="3" t="s">
        <v>25</v>
      </c>
      <c r="F226" s="2" t="s">
        <v>286</v>
      </c>
      <c r="G226" s="4"/>
      <c r="H226" s="4"/>
      <c r="I226" s="39">
        <f>I227</f>
        <v>164.4</v>
      </c>
      <c r="J226" s="39">
        <f>J227</f>
        <v>103.804</v>
      </c>
      <c r="K226" s="39">
        <f t="shared" si="15"/>
        <v>-60.596000000000004</v>
      </c>
      <c r="L226" s="39">
        <f t="shared" si="16"/>
        <v>63.141119221411188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31.5" x14ac:dyDescent="0.2">
      <c r="A227" s="36"/>
      <c r="B227" s="26" t="s">
        <v>14</v>
      </c>
      <c r="C227" s="2">
        <v>905</v>
      </c>
      <c r="D227" s="2" t="s">
        <v>13</v>
      </c>
      <c r="E227" s="3" t="s">
        <v>25</v>
      </c>
      <c r="F227" s="2" t="s">
        <v>286</v>
      </c>
      <c r="G227" s="4">
        <v>600</v>
      </c>
      <c r="H227" s="4"/>
      <c r="I227" s="39">
        <v>164.4</v>
      </c>
      <c r="J227" s="39">
        <v>103.804</v>
      </c>
      <c r="K227" s="39">
        <f t="shared" si="15"/>
        <v>-60.596000000000004</v>
      </c>
      <c r="L227" s="39">
        <f t="shared" si="16"/>
        <v>63.141119221411188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31.5" x14ac:dyDescent="0.2">
      <c r="A228" s="36"/>
      <c r="B228" s="26" t="s">
        <v>340</v>
      </c>
      <c r="C228" s="2">
        <v>905</v>
      </c>
      <c r="D228" s="2" t="s">
        <v>13</v>
      </c>
      <c r="E228" s="3" t="s">
        <v>25</v>
      </c>
      <c r="F228" s="2" t="s">
        <v>287</v>
      </c>
      <c r="G228" s="4"/>
      <c r="H228" s="4"/>
      <c r="I228" s="39">
        <f>I229</f>
        <v>8</v>
      </c>
      <c r="J228" s="39">
        <f>J229</f>
        <v>1.1000000000000001</v>
      </c>
      <c r="K228" s="39">
        <f t="shared" si="15"/>
        <v>-6.9</v>
      </c>
      <c r="L228" s="39">
        <f t="shared" si="16"/>
        <v>13.750000000000002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31.5" x14ac:dyDescent="0.2">
      <c r="A229" s="36"/>
      <c r="B229" s="26" t="s">
        <v>14</v>
      </c>
      <c r="C229" s="2">
        <v>905</v>
      </c>
      <c r="D229" s="2" t="s">
        <v>13</v>
      </c>
      <c r="E229" s="3" t="s">
        <v>25</v>
      </c>
      <c r="F229" s="2" t="s">
        <v>287</v>
      </c>
      <c r="G229" s="4">
        <v>600</v>
      </c>
      <c r="H229" s="4"/>
      <c r="I229" s="39">
        <v>8</v>
      </c>
      <c r="J229" s="39">
        <v>1.1000000000000001</v>
      </c>
      <c r="K229" s="39">
        <f t="shared" si="15"/>
        <v>-6.9</v>
      </c>
      <c r="L229" s="39">
        <f t="shared" si="16"/>
        <v>13.750000000000002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31.5" x14ac:dyDescent="0.2">
      <c r="A230" s="36"/>
      <c r="B230" s="26" t="s">
        <v>312</v>
      </c>
      <c r="C230" s="2">
        <v>905</v>
      </c>
      <c r="D230" s="2" t="s">
        <v>13</v>
      </c>
      <c r="E230" s="3" t="s">
        <v>25</v>
      </c>
      <c r="F230" s="2" t="s">
        <v>313</v>
      </c>
      <c r="G230" s="4"/>
      <c r="H230" s="4"/>
      <c r="I230" s="39">
        <f>I231</f>
        <v>3500</v>
      </c>
      <c r="J230" s="39">
        <f>J231</f>
        <v>2840.5430000000001</v>
      </c>
      <c r="K230" s="39">
        <f t="shared" si="15"/>
        <v>-659.45699999999988</v>
      </c>
      <c r="L230" s="39">
        <f t="shared" si="16"/>
        <v>81.158371428571428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31.5" x14ac:dyDescent="0.2">
      <c r="A231" s="36"/>
      <c r="B231" s="26" t="s">
        <v>14</v>
      </c>
      <c r="C231" s="2">
        <v>905</v>
      </c>
      <c r="D231" s="2" t="s">
        <v>13</v>
      </c>
      <c r="E231" s="3" t="s">
        <v>25</v>
      </c>
      <c r="F231" s="2" t="s">
        <v>313</v>
      </c>
      <c r="G231" s="4">
        <v>600</v>
      </c>
      <c r="H231" s="4"/>
      <c r="I231" s="39">
        <v>3500</v>
      </c>
      <c r="J231" s="39">
        <v>2840.5430000000001</v>
      </c>
      <c r="K231" s="39">
        <f t="shared" si="15"/>
        <v>-659.45699999999988</v>
      </c>
      <c r="L231" s="39">
        <f t="shared" si="16"/>
        <v>81.158371428571428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5.75" x14ac:dyDescent="0.2">
      <c r="A232" s="36"/>
      <c r="B232" s="1" t="s">
        <v>124</v>
      </c>
      <c r="C232" s="2">
        <v>905</v>
      </c>
      <c r="D232" s="3" t="s">
        <v>13</v>
      </c>
      <c r="E232" s="3" t="s">
        <v>25</v>
      </c>
      <c r="F232" s="2" t="s">
        <v>288</v>
      </c>
      <c r="G232" s="4"/>
      <c r="H232" s="4"/>
      <c r="I232" s="39">
        <f>I233</f>
        <v>400</v>
      </c>
      <c r="J232" s="39">
        <f>J233</f>
        <v>165</v>
      </c>
      <c r="K232" s="39">
        <f t="shared" si="15"/>
        <v>-235</v>
      </c>
      <c r="L232" s="39">
        <f t="shared" si="16"/>
        <v>41.25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33" customHeight="1" x14ac:dyDescent="0.2">
      <c r="A233" s="36"/>
      <c r="B233" s="1" t="s">
        <v>14</v>
      </c>
      <c r="C233" s="2">
        <v>905</v>
      </c>
      <c r="D233" s="3" t="s">
        <v>13</v>
      </c>
      <c r="E233" s="3" t="s">
        <v>25</v>
      </c>
      <c r="F233" s="2" t="s">
        <v>288</v>
      </c>
      <c r="G233" s="4">
        <v>600</v>
      </c>
      <c r="H233" s="4"/>
      <c r="I233" s="39">
        <v>400</v>
      </c>
      <c r="J233" s="39">
        <v>165</v>
      </c>
      <c r="K233" s="39">
        <f t="shared" si="15"/>
        <v>-235</v>
      </c>
      <c r="L233" s="39">
        <f t="shared" si="16"/>
        <v>41.25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50.25" customHeight="1" x14ac:dyDescent="0.2">
      <c r="A234" s="36"/>
      <c r="B234" s="1" t="s">
        <v>434</v>
      </c>
      <c r="C234" s="2">
        <v>905</v>
      </c>
      <c r="D234" s="3" t="s">
        <v>13</v>
      </c>
      <c r="E234" s="3" t="s">
        <v>25</v>
      </c>
      <c r="F234" s="2" t="s">
        <v>418</v>
      </c>
      <c r="G234" s="4"/>
      <c r="H234" s="4"/>
      <c r="I234" s="39">
        <f>I235</f>
        <v>8.1</v>
      </c>
      <c r="J234" s="39">
        <f>J235</f>
        <v>0</v>
      </c>
      <c r="K234" s="39">
        <f>K235</f>
        <v>-8.1</v>
      </c>
      <c r="L234" s="39">
        <f>L235</f>
        <v>0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33" customHeight="1" x14ac:dyDescent="0.2">
      <c r="A235" s="36"/>
      <c r="B235" s="1" t="s">
        <v>14</v>
      </c>
      <c r="C235" s="2">
        <v>905</v>
      </c>
      <c r="D235" s="3" t="s">
        <v>13</v>
      </c>
      <c r="E235" s="3" t="s">
        <v>25</v>
      </c>
      <c r="F235" s="2" t="s">
        <v>418</v>
      </c>
      <c r="G235" s="4">
        <v>600</v>
      </c>
      <c r="H235" s="4"/>
      <c r="I235" s="39">
        <v>8.1</v>
      </c>
      <c r="J235" s="39">
        <v>0</v>
      </c>
      <c r="K235" s="39">
        <f>J235-I235</f>
        <v>-8.1</v>
      </c>
      <c r="L235" s="39">
        <f>J235/I235*100</f>
        <v>0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31.5" x14ac:dyDescent="0.2">
      <c r="A236" s="36"/>
      <c r="B236" s="27" t="s">
        <v>65</v>
      </c>
      <c r="C236" s="2">
        <v>905</v>
      </c>
      <c r="D236" s="3" t="s">
        <v>13</v>
      </c>
      <c r="E236" s="3" t="s">
        <v>25</v>
      </c>
      <c r="F236" s="2" t="s">
        <v>144</v>
      </c>
      <c r="G236" s="4" t="s">
        <v>0</v>
      </c>
      <c r="H236" s="4"/>
      <c r="I236" s="39">
        <f>I237</f>
        <v>100.7</v>
      </c>
      <c r="J236" s="39">
        <f>J237</f>
        <v>98.35</v>
      </c>
      <c r="K236" s="39">
        <f t="shared" si="15"/>
        <v>-2.3500000000000085</v>
      </c>
      <c r="L236" s="39">
        <f t="shared" si="16"/>
        <v>97.666335650446868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31.5" x14ac:dyDescent="0.2">
      <c r="A237" s="36"/>
      <c r="B237" s="1" t="s">
        <v>146</v>
      </c>
      <c r="C237" s="2">
        <v>905</v>
      </c>
      <c r="D237" s="3" t="s">
        <v>13</v>
      </c>
      <c r="E237" s="3" t="s">
        <v>25</v>
      </c>
      <c r="F237" s="2" t="s">
        <v>145</v>
      </c>
      <c r="G237" s="4" t="s">
        <v>0</v>
      </c>
      <c r="H237" s="4"/>
      <c r="I237" s="39">
        <f>I238</f>
        <v>100.7</v>
      </c>
      <c r="J237" s="39">
        <f>J238</f>
        <v>98.35</v>
      </c>
      <c r="K237" s="39">
        <f t="shared" si="15"/>
        <v>-2.3500000000000085</v>
      </c>
      <c r="L237" s="39">
        <f t="shared" si="16"/>
        <v>97.666335650446868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31.5" x14ac:dyDescent="0.2">
      <c r="A238" s="36"/>
      <c r="B238" s="1" t="s">
        <v>14</v>
      </c>
      <c r="C238" s="2">
        <v>905</v>
      </c>
      <c r="D238" s="3" t="s">
        <v>13</v>
      </c>
      <c r="E238" s="3" t="s">
        <v>25</v>
      </c>
      <c r="F238" s="2" t="s">
        <v>145</v>
      </c>
      <c r="G238" s="4" t="s">
        <v>15</v>
      </c>
      <c r="H238" s="4"/>
      <c r="I238" s="39">
        <v>100.7</v>
      </c>
      <c r="J238" s="39">
        <v>98.35</v>
      </c>
      <c r="K238" s="39">
        <f t="shared" si="15"/>
        <v>-2.3500000000000085</v>
      </c>
      <c r="L238" s="39">
        <f t="shared" si="16"/>
        <v>97.666335650446868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5.75" x14ac:dyDescent="0.2">
      <c r="A239" s="36"/>
      <c r="B239" s="1" t="s">
        <v>41</v>
      </c>
      <c r="C239" s="2">
        <v>905</v>
      </c>
      <c r="D239" s="3" t="s">
        <v>13</v>
      </c>
      <c r="E239" s="3" t="s">
        <v>13</v>
      </c>
      <c r="F239" s="2"/>
      <c r="G239" s="4"/>
      <c r="H239" s="4"/>
      <c r="I239" s="39">
        <f t="shared" ref="I239:I242" si="17">I240</f>
        <v>218</v>
      </c>
      <c r="J239" s="39">
        <f>J240</f>
        <v>0</v>
      </c>
      <c r="K239" s="39">
        <f t="shared" si="15"/>
        <v>-218</v>
      </c>
      <c r="L239" s="39">
        <f t="shared" si="16"/>
        <v>0</v>
      </c>
      <c r="M239" s="3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5.75" x14ac:dyDescent="0.2">
      <c r="A240" s="36" t="s">
        <v>0</v>
      </c>
      <c r="B240" s="27" t="s">
        <v>79</v>
      </c>
      <c r="C240" s="2">
        <v>905</v>
      </c>
      <c r="D240" s="2" t="s">
        <v>13</v>
      </c>
      <c r="E240" s="3" t="s">
        <v>13</v>
      </c>
      <c r="F240" s="2" t="s">
        <v>163</v>
      </c>
      <c r="G240" s="4" t="s">
        <v>0</v>
      </c>
      <c r="H240" s="4"/>
      <c r="I240" s="39">
        <f t="shared" si="17"/>
        <v>218</v>
      </c>
      <c r="J240" s="39">
        <f>J241</f>
        <v>0</v>
      </c>
      <c r="K240" s="39">
        <f t="shared" si="15"/>
        <v>-218</v>
      </c>
      <c r="L240" s="39">
        <f t="shared" si="16"/>
        <v>0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.75" x14ac:dyDescent="0.2">
      <c r="A241" s="29" t="s">
        <v>0</v>
      </c>
      <c r="B241" s="1" t="s">
        <v>81</v>
      </c>
      <c r="C241" s="2">
        <v>905</v>
      </c>
      <c r="D241" s="2" t="s">
        <v>13</v>
      </c>
      <c r="E241" s="3" t="s">
        <v>13</v>
      </c>
      <c r="F241" s="2" t="s">
        <v>174</v>
      </c>
      <c r="G241" s="4" t="s">
        <v>0</v>
      </c>
      <c r="H241" s="4"/>
      <c r="I241" s="39">
        <f>I242</f>
        <v>218</v>
      </c>
      <c r="J241" s="39">
        <f>J242</f>
        <v>0</v>
      </c>
      <c r="K241" s="39">
        <f t="shared" si="15"/>
        <v>-218</v>
      </c>
      <c r="L241" s="39">
        <f t="shared" si="16"/>
        <v>0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34.5" customHeight="1" x14ac:dyDescent="0.2">
      <c r="A242" s="36"/>
      <c r="B242" s="1" t="s">
        <v>341</v>
      </c>
      <c r="C242" s="2">
        <v>905</v>
      </c>
      <c r="D242" s="2" t="s">
        <v>13</v>
      </c>
      <c r="E242" s="3" t="s">
        <v>13</v>
      </c>
      <c r="F242" s="2" t="s">
        <v>269</v>
      </c>
      <c r="G242" s="4" t="s">
        <v>0</v>
      </c>
      <c r="H242" s="4"/>
      <c r="I242" s="39">
        <f t="shared" si="17"/>
        <v>218</v>
      </c>
      <c r="J242" s="39">
        <f>J243</f>
        <v>0</v>
      </c>
      <c r="K242" s="39">
        <f t="shared" si="15"/>
        <v>-218</v>
      </c>
      <c r="L242" s="39">
        <f t="shared" si="16"/>
        <v>0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31.5" x14ac:dyDescent="0.2">
      <c r="A243" s="36"/>
      <c r="B243" s="1" t="s">
        <v>14</v>
      </c>
      <c r="C243" s="2">
        <v>905</v>
      </c>
      <c r="D243" s="2" t="s">
        <v>13</v>
      </c>
      <c r="E243" s="3" t="s">
        <v>13</v>
      </c>
      <c r="F243" s="2" t="s">
        <v>269</v>
      </c>
      <c r="G243" s="4">
        <v>600</v>
      </c>
      <c r="H243" s="4"/>
      <c r="I243" s="39">
        <v>218</v>
      </c>
      <c r="J243" s="39">
        <v>0</v>
      </c>
      <c r="K243" s="39">
        <f t="shared" si="15"/>
        <v>-218</v>
      </c>
      <c r="L243" s="39">
        <f t="shared" si="16"/>
        <v>0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.75" x14ac:dyDescent="0.2">
      <c r="A244" s="59"/>
      <c r="B244" s="1" t="s">
        <v>42</v>
      </c>
      <c r="C244" s="2">
        <v>905</v>
      </c>
      <c r="D244" s="3" t="s">
        <v>13</v>
      </c>
      <c r="E244" s="3" t="s">
        <v>18</v>
      </c>
      <c r="F244" s="2"/>
      <c r="G244" s="4"/>
      <c r="H244" s="4"/>
      <c r="I244" s="39">
        <f>+I262+I245</f>
        <v>16228.800000000003</v>
      </c>
      <c r="J244" s="39">
        <f>J245+J262</f>
        <v>7957.35023</v>
      </c>
      <c r="K244" s="39">
        <f t="shared" si="15"/>
        <v>-8271.4497700000029</v>
      </c>
      <c r="L244" s="39">
        <f t="shared" si="16"/>
        <v>49.032277371093357</v>
      </c>
      <c r="M244" s="35"/>
      <c r="N244" s="35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s="8" customFormat="1" ht="15.75" x14ac:dyDescent="0.2">
      <c r="A245" s="1"/>
      <c r="B245" s="27" t="s">
        <v>79</v>
      </c>
      <c r="C245" s="2">
        <v>905</v>
      </c>
      <c r="D245" s="2" t="s">
        <v>13</v>
      </c>
      <c r="E245" s="3" t="s">
        <v>18</v>
      </c>
      <c r="F245" s="2" t="s">
        <v>163</v>
      </c>
      <c r="G245" s="4"/>
      <c r="H245" s="4"/>
      <c r="I245" s="39">
        <f>I246</f>
        <v>15662.200000000003</v>
      </c>
      <c r="J245" s="39">
        <f>J246</f>
        <v>7671.8660899999995</v>
      </c>
      <c r="K245" s="39">
        <f t="shared" si="15"/>
        <v>-7990.333910000003</v>
      </c>
      <c r="L245" s="39">
        <f t="shared" si="16"/>
        <v>48.98332347946009</v>
      </c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31.5" x14ac:dyDescent="0.2">
      <c r="A246" s="36" t="s">
        <v>0</v>
      </c>
      <c r="B246" s="1" t="s">
        <v>83</v>
      </c>
      <c r="C246" s="2">
        <v>905</v>
      </c>
      <c r="D246" s="2" t="s">
        <v>13</v>
      </c>
      <c r="E246" s="2" t="s">
        <v>18</v>
      </c>
      <c r="F246" s="2" t="s">
        <v>184</v>
      </c>
      <c r="G246" s="4" t="s">
        <v>0</v>
      </c>
      <c r="H246" s="4"/>
      <c r="I246" s="39">
        <f>I247+I252+I257</f>
        <v>15662.200000000003</v>
      </c>
      <c r="J246" s="39">
        <f>J247+J252+J257</f>
        <v>7671.8660899999995</v>
      </c>
      <c r="K246" s="39">
        <f t="shared" si="15"/>
        <v>-7990.333910000003</v>
      </c>
      <c r="L246" s="39">
        <f t="shared" si="16"/>
        <v>48.98332347946009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22.5" customHeight="1" x14ac:dyDescent="0.2">
      <c r="A247" s="36"/>
      <c r="B247" s="1" t="s">
        <v>276</v>
      </c>
      <c r="C247" s="2">
        <v>905</v>
      </c>
      <c r="D247" s="2" t="s">
        <v>13</v>
      </c>
      <c r="E247" s="2" t="s">
        <v>18</v>
      </c>
      <c r="F247" s="2" t="s">
        <v>279</v>
      </c>
      <c r="G247" s="4"/>
      <c r="H247" s="4"/>
      <c r="I247" s="39">
        <f>I248</f>
        <v>5272.2699999999995</v>
      </c>
      <c r="J247" s="39">
        <f>J248</f>
        <v>2718.1663800000001</v>
      </c>
      <c r="K247" s="39">
        <f t="shared" si="15"/>
        <v>-2554.1036199999994</v>
      </c>
      <c r="L247" s="39">
        <f t="shared" si="16"/>
        <v>51.55590248602595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.75" x14ac:dyDescent="0.2">
      <c r="A248" s="29" t="s">
        <v>0</v>
      </c>
      <c r="B248" s="1" t="s">
        <v>72</v>
      </c>
      <c r="C248" s="2">
        <v>905</v>
      </c>
      <c r="D248" s="2" t="s">
        <v>13</v>
      </c>
      <c r="E248" s="2" t="s">
        <v>18</v>
      </c>
      <c r="F248" s="2" t="s">
        <v>185</v>
      </c>
      <c r="G248" s="4" t="s">
        <v>0</v>
      </c>
      <c r="H248" s="4"/>
      <c r="I248" s="39">
        <f>I249+I250+I251</f>
        <v>5272.2699999999995</v>
      </c>
      <c r="J248" s="39">
        <f>J249+J250+J251</f>
        <v>2718.1663800000001</v>
      </c>
      <c r="K248" s="39">
        <f t="shared" si="15"/>
        <v>-2554.1036199999994</v>
      </c>
      <c r="L248" s="39">
        <f t="shared" si="16"/>
        <v>51.55590248602595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47.25" x14ac:dyDescent="0.2">
      <c r="A249" s="29" t="s">
        <v>0</v>
      </c>
      <c r="B249" s="1" t="s">
        <v>20</v>
      </c>
      <c r="C249" s="2">
        <v>905</v>
      </c>
      <c r="D249" s="2" t="s">
        <v>13</v>
      </c>
      <c r="E249" s="2" t="s">
        <v>18</v>
      </c>
      <c r="F249" s="2" t="s">
        <v>185</v>
      </c>
      <c r="G249" s="4" t="s">
        <v>21</v>
      </c>
      <c r="H249" s="4"/>
      <c r="I249" s="39">
        <v>4499.2</v>
      </c>
      <c r="J249" s="39">
        <v>2442.1385500000001</v>
      </c>
      <c r="K249" s="39">
        <f t="shared" si="15"/>
        <v>-2057.0614499999997</v>
      </c>
      <c r="L249" s="39">
        <f t="shared" si="16"/>
        <v>54.279395225817929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.75" x14ac:dyDescent="0.2">
      <c r="A250" s="36" t="s">
        <v>0</v>
      </c>
      <c r="B250" s="1" t="s">
        <v>168</v>
      </c>
      <c r="C250" s="2">
        <v>905</v>
      </c>
      <c r="D250" s="2" t="s">
        <v>13</v>
      </c>
      <c r="E250" s="2" t="s">
        <v>18</v>
      </c>
      <c r="F250" s="2" t="s">
        <v>185</v>
      </c>
      <c r="G250" s="4" t="s">
        <v>11</v>
      </c>
      <c r="H250" s="4"/>
      <c r="I250" s="39">
        <v>748.17</v>
      </c>
      <c r="J250" s="39">
        <v>272.21699999999998</v>
      </c>
      <c r="K250" s="39">
        <f t="shared" si="15"/>
        <v>-475.95299999999997</v>
      </c>
      <c r="L250" s="39">
        <f t="shared" si="16"/>
        <v>36.384377882032162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.75" x14ac:dyDescent="0.2">
      <c r="A251" s="36" t="s">
        <v>0</v>
      </c>
      <c r="B251" s="1" t="s">
        <v>22</v>
      </c>
      <c r="C251" s="2">
        <v>905</v>
      </c>
      <c r="D251" s="2" t="s">
        <v>13</v>
      </c>
      <c r="E251" s="2" t="s">
        <v>18</v>
      </c>
      <c r="F251" s="2" t="s">
        <v>185</v>
      </c>
      <c r="G251" s="4" t="s">
        <v>23</v>
      </c>
      <c r="H251" s="4"/>
      <c r="I251" s="39">
        <v>24.9</v>
      </c>
      <c r="J251" s="39">
        <v>3.8108300000000002</v>
      </c>
      <c r="K251" s="39">
        <f t="shared" si="15"/>
        <v>-21.089169999999999</v>
      </c>
      <c r="L251" s="39">
        <f t="shared" si="16"/>
        <v>15.304538152610444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31.5" x14ac:dyDescent="0.2">
      <c r="A252" s="36"/>
      <c r="B252" s="1" t="s">
        <v>280</v>
      </c>
      <c r="C252" s="2">
        <v>905</v>
      </c>
      <c r="D252" s="3" t="s">
        <v>13</v>
      </c>
      <c r="E252" s="3" t="s">
        <v>18</v>
      </c>
      <c r="F252" s="2" t="s">
        <v>281</v>
      </c>
      <c r="G252" s="4"/>
      <c r="H252" s="4"/>
      <c r="I252" s="39">
        <f>I253</f>
        <v>9060.8300000000017</v>
      </c>
      <c r="J252" s="39">
        <f>J253</f>
        <v>4335.3134099999997</v>
      </c>
      <c r="K252" s="39">
        <f t="shared" si="15"/>
        <v>-4725.516590000002</v>
      </c>
      <c r="L252" s="39">
        <f t="shared" si="16"/>
        <v>47.846758078454172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21" customHeight="1" x14ac:dyDescent="0.2">
      <c r="A253" s="36"/>
      <c r="B253" s="1" t="s">
        <v>283</v>
      </c>
      <c r="C253" s="2">
        <v>905</v>
      </c>
      <c r="D253" s="3" t="s">
        <v>13</v>
      </c>
      <c r="E253" s="3" t="s">
        <v>18</v>
      </c>
      <c r="F253" s="2" t="s">
        <v>186</v>
      </c>
      <c r="G253" s="4"/>
      <c r="H253" s="4"/>
      <c r="I253" s="39">
        <f>I254+I255+I256</f>
        <v>9060.8300000000017</v>
      </c>
      <c r="J253" s="39">
        <f>J254+J255+J256</f>
        <v>4335.3134099999997</v>
      </c>
      <c r="K253" s="39">
        <f t="shared" si="15"/>
        <v>-4725.516590000002</v>
      </c>
      <c r="L253" s="39">
        <f t="shared" si="16"/>
        <v>47.846758078454172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47.25" x14ac:dyDescent="0.2">
      <c r="A254" s="36"/>
      <c r="B254" s="1" t="s">
        <v>20</v>
      </c>
      <c r="C254" s="2">
        <v>905</v>
      </c>
      <c r="D254" s="3" t="s">
        <v>13</v>
      </c>
      <c r="E254" s="3" t="s">
        <v>18</v>
      </c>
      <c r="F254" s="2" t="s">
        <v>186</v>
      </c>
      <c r="G254" s="4">
        <v>100</v>
      </c>
      <c r="H254" s="4"/>
      <c r="I254" s="39">
        <v>8474.7000000000007</v>
      </c>
      <c r="J254" s="39">
        <v>4062.3541700000001</v>
      </c>
      <c r="K254" s="39">
        <f t="shared" si="15"/>
        <v>-4412.3458300000002</v>
      </c>
      <c r="L254" s="39">
        <f t="shared" si="16"/>
        <v>47.935079353841431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.75" x14ac:dyDescent="0.2">
      <c r="A255" s="36"/>
      <c r="B255" s="1" t="s">
        <v>168</v>
      </c>
      <c r="C255" s="2">
        <v>905</v>
      </c>
      <c r="D255" s="3" t="s">
        <v>13</v>
      </c>
      <c r="E255" s="3" t="s">
        <v>18</v>
      </c>
      <c r="F255" s="2" t="s">
        <v>186</v>
      </c>
      <c r="G255" s="4">
        <v>200</v>
      </c>
      <c r="H255" s="4"/>
      <c r="I255" s="39">
        <v>578.53</v>
      </c>
      <c r="J255" s="39">
        <v>272.56594000000001</v>
      </c>
      <c r="K255" s="39">
        <f t="shared" si="15"/>
        <v>-305.96405999999996</v>
      </c>
      <c r="L255" s="39">
        <f t="shared" si="16"/>
        <v>47.113536030975062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.75" x14ac:dyDescent="0.2">
      <c r="A256" s="36"/>
      <c r="B256" s="1" t="s">
        <v>22</v>
      </c>
      <c r="C256" s="2">
        <v>905</v>
      </c>
      <c r="D256" s="3" t="s">
        <v>13</v>
      </c>
      <c r="E256" s="3" t="s">
        <v>18</v>
      </c>
      <c r="F256" s="2" t="s">
        <v>186</v>
      </c>
      <c r="G256" s="4">
        <v>800</v>
      </c>
      <c r="H256" s="4"/>
      <c r="I256" s="39">
        <v>7.6</v>
      </c>
      <c r="J256" s="39">
        <v>0.39329999999999998</v>
      </c>
      <c r="K256" s="39">
        <f t="shared" si="15"/>
        <v>-7.2066999999999997</v>
      </c>
      <c r="L256" s="39">
        <f t="shared" si="16"/>
        <v>5.1749999999999998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31.5" x14ac:dyDescent="0.2">
      <c r="A257" s="36"/>
      <c r="B257" s="1" t="s">
        <v>282</v>
      </c>
      <c r="C257" s="2">
        <v>905</v>
      </c>
      <c r="D257" s="3" t="s">
        <v>13</v>
      </c>
      <c r="E257" s="3" t="s">
        <v>18</v>
      </c>
      <c r="F257" s="2" t="s">
        <v>284</v>
      </c>
      <c r="G257" s="4"/>
      <c r="H257" s="4"/>
      <c r="I257" s="39">
        <f>I258</f>
        <v>1329.1000000000001</v>
      </c>
      <c r="J257" s="39">
        <f>J258</f>
        <v>618.38630000000012</v>
      </c>
      <c r="K257" s="39">
        <f t="shared" si="15"/>
        <v>-710.71370000000002</v>
      </c>
      <c r="L257" s="39">
        <f t="shared" si="16"/>
        <v>46.526694755849832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5.75" x14ac:dyDescent="0.2">
      <c r="A258" s="36"/>
      <c r="B258" s="1" t="s">
        <v>283</v>
      </c>
      <c r="C258" s="2">
        <v>905</v>
      </c>
      <c r="D258" s="3" t="s">
        <v>13</v>
      </c>
      <c r="E258" s="3" t="s">
        <v>18</v>
      </c>
      <c r="F258" s="2" t="s">
        <v>187</v>
      </c>
      <c r="G258" s="4"/>
      <c r="H258" s="4"/>
      <c r="I258" s="39">
        <f>I259+I260+I261</f>
        <v>1329.1000000000001</v>
      </c>
      <c r="J258" s="39">
        <f>J259+J260+J261</f>
        <v>618.38630000000012</v>
      </c>
      <c r="K258" s="39">
        <f t="shared" si="15"/>
        <v>-710.71370000000002</v>
      </c>
      <c r="L258" s="39">
        <f t="shared" si="16"/>
        <v>46.526694755849832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47.25" x14ac:dyDescent="0.2">
      <c r="A259" s="36"/>
      <c r="B259" s="1" t="s">
        <v>20</v>
      </c>
      <c r="C259" s="2">
        <v>905</v>
      </c>
      <c r="D259" s="3" t="s">
        <v>13</v>
      </c>
      <c r="E259" s="3" t="s">
        <v>18</v>
      </c>
      <c r="F259" s="2" t="s">
        <v>187</v>
      </c>
      <c r="G259" s="4">
        <v>100</v>
      </c>
      <c r="H259" s="4"/>
      <c r="I259" s="39">
        <v>1242.5</v>
      </c>
      <c r="J259" s="39">
        <v>610.52971000000002</v>
      </c>
      <c r="K259" s="39">
        <f t="shared" si="15"/>
        <v>-631.97028999999998</v>
      </c>
      <c r="L259" s="39">
        <f t="shared" si="16"/>
        <v>49.1372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.75" x14ac:dyDescent="0.2">
      <c r="A260" s="36"/>
      <c r="B260" s="1" t="s">
        <v>168</v>
      </c>
      <c r="C260" s="2">
        <v>905</v>
      </c>
      <c r="D260" s="3" t="s">
        <v>13</v>
      </c>
      <c r="E260" s="3" t="s">
        <v>18</v>
      </c>
      <c r="F260" s="2" t="s">
        <v>187</v>
      </c>
      <c r="G260" s="4">
        <v>200</v>
      </c>
      <c r="H260" s="4"/>
      <c r="I260" s="39">
        <v>85.2</v>
      </c>
      <c r="J260" s="39">
        <v>7.3687199999999997</v>
      </c>
      <c r="K260" s="39">
        <f t="shared" si="15"/>
        <v>-77.831280000000007</v>
      </c>
      <c r="L260" s="39">
        <f t="shared" si="16"/>
        <v>8.6487323943661956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5.75" x14ac:dyDescent="0.2">
      <c r="A261" s="36"/>
      <c r="B261" s="1" t="s">
        <v>22</v>
      </c>
      <c r="C261" s="2">
        <v>905</v>
      </c>
      <c r="D261" s="3" t="s">
        <v>13</v>
      </c>
      <c r="E261" s="3" t="s">
        <v>18</v>
      </c>
      <c r="F261" s="2" t="s">
        <v>187</v>
      </c>
      <c r="G261" s="4">
        <v>800</v>
      </c>
      <c r="H261" s="4"/>
      <c r="I261" s="39">
        <v>1.4</v>
      </c>
      <c r="J261" s="39">
        <v>0.48787000000000003</v>
      </c>
      <c r="K261" s="39">
        <f t="shared" si="15"/>
        <v>-0.91212999999999989</v>
      </c>
      <c r="L261" s="39">
        <f t="shared" si="16"/>
        <v>34.847857142857144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5.75" x14ac:dyDescent="0.2">
      <c r="A262" s="36"/>
      <c r="B262" s="1" t="s">
        <v>30</v>
      </c>
      <c r="C262" s="2">
        <v>905</v>
      </c>
      <c r="D262" s="3" t="s">
        <v>13</v>
      </c>
      <c r="E262" s="3" t="s">
        <v>18</v>
      </c>
      <c r="F262" s="2" t="s">
        <v>135</v>
      </c>
      <c r="G262" s="4"/>
      <c r="H262" s="4"/>
      <c r="I262" s="39">
        <f>I263</f>
        <v>566.6</v>
      </c>
      <c r="J262" s="39">
        <f>J263</f>
        <v>285.48414000000002</v>
      </c>
      <c r="K262" s="39">
        <f>J262-I262</f>
        <v>-281.11586</v>
      </c>
      <c r="L262" s="39">
        <f>J262/I262*100</f>
        <v>50.385481821390755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33.75" customHeight="1" x14ac:dyDescent="0.2">
      <c r="A263" s="36"/>
      <c r="B263" s="1" t="s">
        <v>84</v>
      </c>
      <c r="C263" s="2">
        <v>905</v>
      </c>
      <c r="D263" s="3" t="s">
        <v>13</v>
      </c>
      <c r="E263" s="3" t="s">
        <v>18</v>
      </c>
      <c r="F263" s="2" t="s">
        <v>223</v>
      </c>
      <c r="G263" s="4"/>
      <c r="H263" s="4"/>
      <c r="I263" s="39">
        <f>I264</f>
        <v>566.6</v>
      </c>
      <c r="J263" s="39">
        <f>J264</f>
        <v>285.48414000000002</v>
      </c>
      <c r="K263" s="39">
        <f>J263-I263</f>
        <v>-281.11586</v>
      </c>
      <c r="L263" s="39">
        <f>J263/I263*100</f>
        <v>50.385481821390755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47.25" x14ac:dyDescent="0.2">
      <c r="A264" s="36"/>
      <c r="B264" s="1" t="s">
        <v>20</v>
      </c>
      <c r="C264" s="2">
        <v>905</v>
      </c>
      <c r="D264" s="3" t="s">
        <v>13</v>
      </c>
      <c r="E264" s="3" t="s">
        <v>18</v>
      </c>
      <c r="F264" s="2" t="s">
        <v>223</v>
      </c>
      <c r="G264" s="4">
        <v>100</v>
      </c>
      <c r="H264" s="4"/>
      <c r="I264" s="39">
        <v>566.6</v>
      </c>
      <c r="J264" s="39">
        <v>285.48414000000002</v>
      </c>
      <c r="K264" s="39">
        <f>J264-I264</f>
        <v>-281.11586</v>
      </c>
      <c r="L264" s="39">
        <f>J264/I264*100</f>
        <v>50.385481821390755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s="8" customFormat="1" ht="15.75" x14ac:dyDescent="0.2">
      <c r="A265" s="45" t="s">
        <v>0</v>
      </c>
      <c r="B265" s="1" t="s">
        <v>31</v>
      </c>
      <c r="C265" s="2">
        <v>905</v>
      </c>
      <c r="D265" s="2" t="s">
        <v>9</v>
      </c>
      <c r="E265" s="2" t="s">
        <v>0</v>
      </c>
      <c r="F265" s="2" t="s">
        <v>0</v>
      </c>
      <c r="G265" s="4" t="s">
        <v>0</v>
      </c>
      <c r="H265" s="4"/>
      <c r="I265" s="39">
        <f>I266</f>
        <v>13917.7</v>
      </c>
      <c r="J265" s="39">
        <f>J266</f>
        <v>7428.0251499999995</v>
      </c>
      <c r="K265" s="39">
        <f t="shared" si="15"/>
        <v>-6489.6748500000012</v>
      </c>
      <c r="L265" s="39">
        <f t="shared" si="16"/>
        <v>53.371068136258138</v>
      </c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s="8" customFormat="1" ht="15.75" x14ac:dyDescent="0.2">
      <c r="A266" s="45" t="s">
        <v>0</v>
      </c>
      <c r="B266" s="1" t="s">
        <v>43</v>
      </c>
      <c r="C266" s="2">
        <v>905</v>
      </c>
      <c r="D266" s="2" t="s">
        <v>9</v>
      </c>
      <c r="E266" s="2" t="s">
        <v>8</v>
      </c>
      <c r="F266" s="2" t="s">
        <v>0</v>
      </c>
      <c r="G266" s="4" t="s">
        <v>0</v>
      </c>
      <c r="H266" s="4"/>
      <c r="I266" s="39">
        <f>I267+I272+I274+I276+I278</f>
        <v>13917.7</v>
      </c>
      <c r="J266" s="39">
        <f>J267+J271</f>
        <v>7428.0251499999995</v>
      </c>
      <c r="K266" s="39">
        <f t="shared" si="15"/>
        <v>-6489.6748500000012</v>
      </c>
      <c r="L266" s="39">
        <f t="shared" si="16"/>
        <v>53.371068136258138</v>
      </c>
      <c r="M266" s="33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s="8" customFormat="1" ht="15.75" x14ac:dyDescent="0.2">
      <c r="A267" s="45"/>
      <c r="B267" s="1" t="s">
        <v>121</v>
      </c>
      <c r="C267" s="2">
        <v>905</v>
      </c>
      <c r="D267" s="2">
        <v>10</v>
      </c>
      <c r="E267" s="2" t="s">
        <v>8</v>
      </c>
      <c r="F267" s="2" t="s">
        <v>163</v>
      </c>
      <c r="G267" s="4"/>
      <c r="H267" s="4"/>
      <c r="I267" s="39">
        <f t="shared" ref="I267:I269" si="18">I268</f>
        <v>517.20000000000005</v>
      </c>
      <c r="J267" s="39">
        <f>J268</f>
        <v>97.257000000000005</v>
      </c>
      <c r="K267" s="39">
        <f t="shared" si="15"/>
        <v>-419.94300000000004</v>
      </c>
      <c r="L267" s="39">
        <f t="shared" si="16"/>
        <v>18.804524361948953</v>
      </c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s="8" customFormat="1" ht="15.75" x14ac:dyDescent="0.2">
      <c r="A268" s="45"/>
      <c r="B268" s="1" t="s">
        <v>122</v>
      </c>
      <c r="C268" s="2">
        <v>905</v>
      </c>
      <c r="D268" s="2">
        <v>10</v>
      </c>
      <c r="E268" s="2" t="s">
        <v>8</v>
      </c>
      <c r="F268" s="2" t="s">
        <v>164</v>
      </c>
      <c r="G268" s="4"/>
      <c r="H268" s="4"/>
      <c r="I268" s="39">
        <f t="shared" si="18"/>
        <v>517.20000000000005</v>
      </c>
      <c r="J268" s="39">
        <f>J269</f>
        <v>97.257000000000005</v>
      </c>
      <c r="K268" s="39">
        <f t="shared" si="15"/>
        <v>-419.94300000000004</v>
      </c>
      <c r="L268" s="39">
        <f t="shared" si="16"/>
        <v>18.804524361948953</v>
      </c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s="8" customFormat="1" ht="47.25" x14ac:dyDescent="0.2">
      <c r="A269" s="45"/>
      <c r="B269" s="1" t="s">
        <v>225</v>
      </c>
      <c r="C269" s="2">
        <v>905</v>
      </c>
      <c r="D269" s="2">
        <v>10</v>
      </c>
      <c r="E269" s="2" t="s">
        <v>8</v>
      </c>
      <c r="F269" s="2" t="s">
        <v>224</v>
      </c>
      <c r="G269" s="4"/>
      <c r="H269" s="4"/>
      <c r="I269" s="39">
        <f t="shared" si="18"/>
        <v>517.20000000000005</v>
      </c>
      <c r="J269" s="39">
        <f>J270</f>
        <v>97.257000000000005</v>
      </c>
      <c r="K269" s="39">
        <f t="shared" si="15"/>
        <v>-419.94300000000004</v>
      </c>
      <c r="L269" s="39">
        <f t="shared" si="16"/>
        <v>18.804524361948953</v>
      </c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s="8" customFormat="1" ht="15.75" x14ac:dyDescent="0.2">
      <c r="A270" s="45"/>
      <c r="B270" s="1" t="s">
        <v>16</v>
      </c>
      <c r="C270" s="2">
        <v>905</v>
      </c>
      <c r="D270" s="2" t="s">
        <v>9</v>
      </c>
      <c r="E270" s="2" t="s">
        <v>8</v>
      </c>
      <c r="F270" s="2" t="s">
        <v>224</v>
      </c>
      <c r="G270" s="4">
        <v>300</v>
      </c>
      <c r="H270" s="4"/>
      <c r="I270" s="39">
        <v>517.20000000000005</v>
      </c>
      <c r="J270" s="39">
        <v>97.257000000000005</v>
      </c>
      <c r="K270" s="39">
        <f t="shared" si="15"/>
        <v>-419.94300000000004</v>
      </c>
      <c r="L270" s="39">
        <f t="shared" si="16"/>
        <v>18.804524361948953</v>
      </c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s="8" customFormat="1" ht="15.75" x14ac:dyDescent="0.2">
      <c r="A271" s="45"/>
      <c r="B271" s="1" t="s">
        <v>30</v>
      </c>
      <c r="C271" s="2">
        <v>905</v>
      </c>
      <c r="D271" s="3" t="s">
        <v>9</v>
      </c>
      <c r="E271" s="3" t="s">
        <v>8</v>
      </c>
      <c r="F271" s="2" t="s">
        <v>135</v>
      </c>
      <c r="G271" s="4"/>
      <c r="H271" s="4"/>
      <c r="I271" s="39">
        <f>I272+I274+I276+I278</f>
        <v>13400.5</v>
      </c>
      <c r="J271" s="39">
        <f>J272+J274+J276+J278</f>
        <v>7330.7681499999999</v>
      </c>
      <c r="K271" s="39">
        <f t="shared" si="15"/>
        <v>-6069.7318500000001</v>
      </c>
      <c r="L271" s="39">
        <f t="shared" si="16"/>
        <v>54.705183761799937</v>
      </c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s="8" customFormat="1" ht="31.5" x14ac:dyDescent="0.2">
      <c r="A272" s="1" t="s">
        <v>0</v>
      </c>
      <c r="B272" s="1" t="s">
        <v>85</v>
      </c>
      <c r="C272" s="2">
        <v>905</v>
      </c>
      <c r="D272" s="2" t="s">
        <v>9</v>
      </c>
      <c r="E272" s="2" t="s">
        <v>8</v>
      </c>
      <c r="F272" s="2" t="s">
        <v>242</v>
      </c>
      <c r="G272" s="4" t="s">
        <v>0</v>
      </c>
      <c r="H272" s="4"/>
      <c r="I272" s="39">
        <f>I273</f>
        <v>3440.3</v>
      </c>
      <c r="J272" s="39">
        <f>J273</f>
        <v>1460.6538700000001</v>
      </c>
      <c r="K272" s="39">
        <f t="shared" si="15"/>
        <v>-1979.6461300000001</v>
      </c>
      <c r="L272" s="39">
        <f t="shared" si="16"/>
        <v>42.457165654158068</v>
      </c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s="8" customFormat="1" ht="15.75" x14ac:dyDescent="0.2">
      <c r="A273" s="45"/>
      <c r="B273" s="1" t="s">
        <v>16</v>
      </c>
      <c r="C273" s="2">
        <v>905</v>
      </c>
      <c r="D273" s="2">
        <v>10</v>
      </c>
      <c r="E273" s="3" t="s">
        <v>8</v>
      </c>
      <c r="F273" s="2" t="s">
        <v>242</v>
      </c>
      <c r="G273" s="4">
        <v>300</v>
      </c>
      <c r="H273" s="4"/>
      <c r="I273" s="39">
        <v>3440.3</v>
      </c>
      <c r="J273" s="39">
        <v>1460.6538700000001</v>
      </c>
      <c r="K273" s="39">
        <f t="shared" si="15"/>
        <v>-1979.6461300000001</v>
      </c>
      <c r="L273" s="39">
        <f t="shared" si="16"/>
        <v>42.457165654158068</v>
      </c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s="8" customFormat="1" ht="48.75" customHeight="1" x14ac:dyDescent="0.2">
      <c r="A274" s="1" t="s">
        <v>0</v>
      </c>
      <c r="B274" s="1" t="s">
        <v>227</v>
      </c>
      <c r="C274" s="2">
        <v>905</v>
      </c>
      <c r="D274" s="2" t="s">
        <v>9</v>
      </c>
      <c r="E274" s="2" t="s">
        <v>8</v>
      </c>
      <c r="F274" s="2" t="s">
        <v>243</v>
      </c>
      <c r="G274" s="4" t="s">
        <v>0</v>
      </c>
      <c r="H274" s="4"/>
      <c r="I274" s="39">
        <f>I275</f>
        <v>9906.2000000000007</v>
      </c>
      <c r="J274" s="39">
        <f>J275</f>
        <v>5870.1142799999998</v>
      </c>
      <c r="K274" s="39">
        <f t="shared" si="15"/>
        <v>-4036.0857200000009</v>
      </c>
      <c r="L274" s="39">
        <f t="shared" si="16"/>
        <v>59.256973208697573</v>
      </c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s="8" customFormat="1" ht="15.75" x14ac:dyDescent="0.2">
      <c r="A275" s="45" t="s">
        <v>0</v>
      </c>
      <c r="B275" s="1" t="s">
        <v>16</v>
      </c>
      <c r="C275" s="2">
        <v>905</v>
      </c>
      <c r="D275" s="2" t="s">
        <v>9</v>
      </c>
      <c r="E275" s="2" t="s">
        <v>8</v>
      </c>
      <c r="F275" s="2" t="s">
        <v>243</v>
      </c>
      <c r="G275" s="4">
        <v>300</v>
      </c>
      <c r="H275" s="4"/>
      <c r="I275" s="39">
        <v>9906.2000000000007</v>
      </c>
      <c r="J275" s="39">
        <v>5870.1142799999998</v>
      </c>
      <c r="K275" s="39">
        <f t="shared" si="15"/>
        <v>-4036.0857200000009</v>
      </c>
      <c r="L275" s="39">
        <f t="shared" si="16"/>
        <v>59.256973208697573</v>
      </c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s="8" customFormat="1" ht="31.5" x14ac:dyDescent="0.2">
      <c r="A276" s="45" t="s">
        <v>0</v>
      </c>
      <c r="B276" s="1" t="s">
        <v>226</v>
      </c>
      <c r="C276" s="2">
        <v>905</v>
      </c>
      <c r="D276" s="2" t="s">
        <v>9</v>
      </c>
      <c r="E276" s="2" t="s">
        <v>8</v>
      </c>
      <c r="F276" s="2" t="s">
        <v>244</v>
      </c>
      <c r="G276" s="4" t="s">
        <v>0</v>
      </c>
      <c r="H276" s="4"/>
      <c r="I276" s="39">
        <f>I277</f>
        <v>34</v>
      </c>
      <c r="J276" s="39">
        <f>J277</f>
        <v>0</v>
      </c>
      <c r="K276" s="39">
        <f t="shared" si="15"/>
        <v>-34</v>
      </c>
      <c r="L276" s="39">
        <f t="shared" si="16"/>
        <v>0</v>
      </c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s="8" customFormat="1" ht="15.75" x14ac:dyDescent="0.2">
      <c r="A277" s="45" t="s">
        <v>0</v>
      </c>
      <c r="B277" s="1" t="s">
        <v>16</v>
      </c>
      <c r="C277" s="2">
        <v>905</v>
      </c>
      <c r="D277" s="2" t="s">
        <v>9</v>
      </c>
      <c r="E277" s="2" t="s">
        <v>8</v>
      </c>
      <c r="F277" s="2" t="s">
        <v>244</v>
      </c>
      <c r="G277" s="4">
        <v>300</v>
      </c>
      <c r="H277" s="4"/>
      <c r="I277" s="39">
        <v>34</v>
      </c>
      <c r="J277" s="39">
        <v>0</v>
      </c>
      <c r="K277" s="39">
        <f t="shared" ref="K277:K341" si="19">SUM(J277-I277)</f>
        <v>-34</v>
      </c>
      <c r="L277" s="39">
        <f t="shared" ref="L277:L341" si="20">SUM(J277/I277*100)</f>
        <v>0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s="8" customFormat="1" ht="47.25" x14ac:dyDescent="0.2">
      <c r="A278" s="45"/>
      <c r="B278" s="1" t="s">
        <v>120</v>
      </c>
      <c r="C278" s="2">
        <v>905</v>
      </c>
      <c r="D278" s="2" t="s">
        <v>9</v>
      </c>
      <c r="E278" s="2" t="s">
        <v>8</v>
      </c>
      <c r="F278" s="2" t="s">
        <v>245</v>
      </c>
      <c r="G278" s="4"/>
      <c r="H278" s="4"/>
      <c r="I278" s="39">
        <f>I279</f>
        <v>20</v>
      </c>
      <c r="J278" s="39">
        <f>J279</f>
        <v>0</v>
      </c>
      <c r="K278" s="39">
        <f t="shared" si="19"/>
        <v>-20</v>
      </c>
      <c r="L278" s="39">
        <f t="shared" si="20"/>
        <v>0</v>
      </c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s="8" customFormat="1" ht="15.75" x14ac:dyDescent="0.2">
      <c r="A279" s="45"/>
      <c r="B279" s="1" t="s">
        <v>16</v>
      </c>
      <c r="C279" s="2">
        <v>905</v>
      </c>
      <c r="D279" s="2" t="s">
        <v>9</v>
      </c>
      <c r="E279" s="2" t="s">
        <v>8</v>
      </c>
      <c r="F279" s="2" t="s">
        <v>245</v>
      </c>
      <c r="G279" s="4">
        <v>300</v>
      </c>
      <c r="H279" s="4"/>
      <c r="I279" s="39">
        <v>20</v>
      </c>
      <c r="J279" s="39">
        <v>0</v>
      </c>
      <c r="K279" s="39">
        <f t="shared" si="19"/>
        <v>-20</v>
      </c>
      <c r="L279" s="39">
        <f t="shared" si="20"/>
        <v>0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s="14" customFormat="1" ht="15.75" x14ac:dyDescent="0.2">
      <c r="A280" s="65">
        <v>5</v>
      </c>
      <c r="B280" s="65" t="s">
        <v>86</v>
      </c>
      <c r="C280" s="66">
        <v>906</v>
      </c>
      <c r="D280" s="66" t="s">
        <v>0</v>
      </c>
      <c r="E280" s="66" t="s">
        <v>0</v>
      </c>
      <c r="F280" s="66" t="s">
        <v>0</v>
      </c>
      <c r="G280" s="67" t="s">
        <v>0</v>
      </c>
      <c r="H280" s="67"/>
      <c r="I280" s="41">
        <f t="shared" ref="I280:I283" si="21">I281</f>
        <v>2201.8000000000002</v>
      </c>
      <c r="J280" s="41">
        <f>J281</f>
        <v>1111.2823500000002</v>
      </c>
      <c r="K280" s="41">
        <f t="shared" si="19"/>
        <v>-1090.51765</v>
      </c>
      <c r="L280" s="41">
        <f t="shared" si="20"/>
        <v>50.471539195203931</v>
      </c>
      <c r="M280" s="20"/>
      <c r="N280" s="20"/>
      <c r="O280" s="20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 s="14" customFormat="1" ht="15.75" x14ac:dyDescent="0.2">
      <c r="A281" s="68"/>
      <c r="B281" s="26" t="s">
        <v>37</v>
      </c>
      <c r="C281" s="62">
        <v>906</v>
      </c>
      <c r="D281" s="62" t="s">
        <v>19</v>
      </c>
      <c r="E281" s="62" t="s">
        <v>0</v>
      </c>
      <c r="F281" s="62" t="s">
        <v>0</v>
      </c>
      <c r="G281" s="57" t="s">
        <v>0</v>
      </c>
      <c r="H281" s="57"/>
      <c r="I281" s="40">
        <f t="shared" si="21"/>
        <v>2201.8000000000002</v>
      </c>
      <c r="J281" s="40">
        <f>J282</f>
        <v>1111.2823500000002</v>
      </c>
      <c r="K281" s="40">
        <f t="shared" si="19"/>
        <v>-1090.51765</v>
      </c>
      <c r="L281" s="40">
        <f t="shared" si="20"/>
        <v>50.471539195203931</v>
      </c>
      <c r="M281" s="20"/>
      <c r="N281" s="20"/>
      <c r="O281" s="20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 s="14" customFormat="1" ht="31.5" x14ac:dyDescent="0.2">
      <c r="A282" s="69"/>
      <c r="B282" s="26" t="s">
        <v>50</v>
      </c>
      <c r="C282" s="62">
        <v>906</v>
      </c>
      <c r="D282" s="62" t="s">
        <v>19</v>
      </c>
      <c r="E282" s="62" t="s">
        <v>26</v>
      </c>
      <c r="F282" s="62" t="s">
        <v>0</v>
      </c>
      <c r="G282" s="57" t="s">
        <v>0</v>
      </c>
      <c r="H282" s="57"/>
      <c r="I282" s="40">
        <f t="shared" si="21"/>
        <v>2201.8000000000002</v>
      </c>
      <c r="J282" s="40">
        <f>J283</f>
        <v>1111.2823500000002</v>
      </c>
      <c r="K282" s="40">
        <f t="shared" si="19"/>
        <v>-1090.51765</v>
      </c>
      <c r="L282" s="40">
        <f t="shared" si="20"/>
        <v>50.471539195203931</v>
      </c>
      <c r="M282" s="20"/>
      <c r="N282" s="30"/>
      <c r="O282" s="20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 s="14" customFormat="1" ht="15.75" x14ac:dyDescent="0.2">
      <c r="A283" s="68"/>
      <c r="B283" s="26" t="s">
        <v>30</v>
      </c>
      <c r="C283" s="62">
        <v>906</v>
      </c>
      <c r="D283" s="62" t="s">
        <v>19</v>
      </c>
      <c r="E283" s="62" t="s">
        <v>26</v>
      </c>
      <c r="F283" s="62" t="s">
        <v>135</v>
      </c>
      <c r="G283" s="57" t="s">
        <v>0</v>
      </c>
      <c r="H283" s="57"/>
      <c r="I283" s="40">
        <f t="shared" si="21"/>
        <v>2201.8000000000002</v>
      </c>
      <c r="J283" s="40">
        <f>J284</f>
        <v>1111.2823500000002</v>
      </c>
      <c r="K283" s="40">
        <f t="shared" si="19"/>
        <v>-1090.51765</v>
      </c>
      <c r="L283" s="40">
        <f t="shared" si="20"/>
        <v>50.471539195203931</v>
      </c>
      <c r="M283" s="20"/>
      <c r="N283" s="20"/>
      <c r="O283" s="20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 s="14" customFormat="1" ht="15.75" x14ac:dyDescent="0.2">
      <c r="A284" s="68"/>
      <c r="B284" s="26" t="s">
        <v>87</v>
      </c>
      <c r="C284" s="62">
        <v>906</v>
      </c>
      <c r="D284" s="62" t="s">
        <v>19</v>
      </c>
      <c r="E284" s="62" t="s">
        <v>26</v>
      </c>
      <c r="F284" s="62" t="s">
        <v>189</v>
      </c>
      <c r="G284" s="57" t="s">
        <v>0</v>
      </c>
      <c r="H284" s="57"/>
      <c r="I284" s="40">
        <f>I285+I287</f>
        <v>2201.8000000000002</v>
      </c>
      <c r="J284" s="40">
        <f>J285+J287+J291</f>
        <v>1111.2823500000002</v>
      </c>
      <c r="K284" s="40">
        <f t="shared" si="19"/>
        <v>-1090.51765</v>
      </c>
      <c r="L284" s="40">
        <f t="shared" si="20"/>
        <v>50.471539195203931</v>
      </c>
      <c r="M284" s="20"/>
      <c r="N284" s="20"/>
      <c r="O284" s="20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 s="14" customFormat="1" ht="15.75" x14ac:dyDescent="0.2">
      <c r="A285" s="68"/>
      <c r="B285" s="26" t="s">
        <v>88</v>
      </c>
      <c r="C285" s="62">
        <v>906</v>
      </c>
      <c r="D285" s="62" t="s">
        <v>19</v>
      </c>
      <c r="E285" s="62" t="s">
        <v>26</v>
      </c>
      <c r="F285" s="62" t="s">
        <v>190</v>
      </c>
      <c r="G285" s="57" t="s">
        <v>0</v>
      </c>
      <c r="H285" s="57"/>
      <c r="I285" s="40">
        <f>I286</f>
        <v>1010.8</v>
      </c>
      <c r="J285" s="40">
        <f>J286</f>
        <v>521.49814000000003</v>
      </c>
      <c r="K285" s="40">
        <f t="shared" si="19"/>
        <v>-489.30185999999992</v>
      </c>
      <c r="L285" s="40">
        <f t="shared" si="20"/>
        <v>51.592613771270294</v>
      </c>
      <c r="M285" s="20"/>
      <c r="N285" s="20"/>
      <c r="O285" s="20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 s="14" customFormat="1" ht="47.25" x14ac:dyDescent="0.2">
      <c r="A286" s="68"/>
      <c r="B286" s="26" t="s">
        <v>20</v>
      </c>
      <c r="C286" s="62">
        <v>906</v>
      </c>
      <c r="D286" s="62" t="s">
        <v>19</v>
      </c>
      <c r="E286" s="62" t="s">
        <v>26</v>
      </c>
      <c r="F286" s="62" t="s">
        <v>190</v>
      </c>
      <c r="G286" s="57" t="s">
        <v>21</v>
      </c>
      <c r="H286" s="57"/>
      <c r="I286" s="40">
        <v>1010.8</v>
      </c>
      <c r="J286" s="40">
        <v>521.49814000000003</v>
      </c>
      <c r="K286" s="40">
        <f t="shared" si="19"/>
        <v>-489.30185999999992</v>
      </c>
      <c r="L286" s="40">
        <f t="shared" si="20"/>
        <v>51.592613771270294</v>
      </c>
      <c r="M286" s="20"/>
      <c r="N286" s="20"/>
      <c r="O286" s="20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 s="14" customFormat="1" ht="15.75" x14ac:dyDescent="0.2">
      <c r="A287" s="68"/>
      <c r="B287" s="26" t="s">
        <v>29</v>
      </c>
      <c r="C287" s="62">
        <v>906</v>
      </c>
      <c r="D287" s="62" t="s">
        <v>19</v>
      </c>
      <c r="E287" s="62" t="s">
        <v>26</v>
      </c>
      <c r="F287" s="62" t="s">
        <v>191</v>
      </c>
      <c r="G287" s="57" t="s">
        <v>0</v>
      </c>
      <c r="H287" s="57"/>
      <c r="I287" s="40">
        <f>I288+I289+I290+I291</f>
        <v>1191</v>
      </c>
      <c r="J287" s="40">
        <f>J288+J289+J290</f>
        <v>334.07765000000001</v>
      </c>
      <c r="K287" s="40">
        <f t="shared" si="19"/>
        <v>-856.92235000000005</v>
      </c>
      <c r="L287" s="40">
        <f t="shared" si="20"/>
        <v>28.050180520570951</v>
      </c>
      <c r="M287" s="20"/>
      <c r="N287" s="20"/>
      <c r="O287" s="20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14" customFormat="1" ht="47.25" x14ac:dyDescent="0.2">
      <c r="A288" s="68"/>
      <c r="B288" s="26" t="s">
        <v>20</v>
      </c>
      <c r="C288" s="62">
        <v>906</v>
      </c>
      <c r="D288" s="62" t="s">
        <v>19</v>
      </c>
      <c r="E288" s="62" t="s">
        <v>26</v>
      </c>
      <c r="F288" s="62" t="s">
        <v>191</v>
      </c>
      <c r="G288" s="57" t="s">
        <v>21</v>
      </c>
      <c r="H288" s="57"/>
      <c r="I288" s="40">
        <v>568.79999999999995</v>
      </c>
      <c r="J288" s="40">
        <v>321.90730000000002</v>
      </c>
      <c r="K288" s="40">
        <f t="shared" si="19"/>
        <v>-246.89269999999993</v>
      </c>
      <c r="L288" s="40">
        <f t="shared" si="20"/>
        <v>56.594110407876244</v>
      </c>
      <c r="M288" s="20"/>
      <c r="N288" s="20"/>
      <c r="O288" s="20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 s="14" customFormat="1" ht="17.25" customHeight="1" x14ac:dyDescent="0.2">
      <c r="A289" s="68"/>
      <c r="B289" s="26" t="s">
        <v>168</v>
      </c>
      <c r="C289" s="62">
        <v>906</v>
      </c>
      <c r="D289" s="62" t="s">
        <v>19</v>
      </c>
      <c r="E289" s="62" t="s">
        <v>26</v>
      </c>
      <c r="F289" s="62" t="s">
        <v>191</v>
      </c>
      <c r="G289" s="57" t="s">
        <v>11</v>
      </c>
      <c r="H289" s="57"/>
      <c r="I289" s="40">
        <v>40.700000000000003</v>
      </c>
      <c r="J289" s="40">
        <v>12.12035</v>
      </c>
      <c r="K289" s="40">
        <f t="shared" si="19"/>
        <v>-28.579650000000001</v>
      </c>
      <c r="L289" s="40">
        <f t="shared" si="20"/>
        <v>29.779729729729727</v>
      </c>
      <c r="M289" s="20"/>
      <c r="N289" s="20"/>
      <c r="O289" s="20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 s="14" customFormat="1" ht="17.25" customHeight="1" x14ac:dyDescent="0.2">
      <c r="A290" s="68"/>
      <c r="B290" s="1" t="s">
        <v>22</v>
      </c>
      <c r="C290" s="62">
        <v>906</v>
      </c>
      <c r="D290" s="62" t="s">
        <v>19</v>
      </c>
      <c r="E290" s="62" t="s">
        <v>26</v>
      </c>
      <c r="F290" s="62" t="s">
        <v>191</v>
      </c>
      <c r="G290" s="57">
        <v>800</v>
      </c>
      <c r="H290" s="57"/>
      <c r="I290" s="40">
        <v>0.5</v>
      </c>
      <c r="J290" s="40">
        <v>0.05</v>
      </c>
      <c r="K290" s="40">
        <f t="shared" si="19"/>
        <v>-0.45</v>
      </c>
      <c r="L290" s="40">
        <f t="shared" si="20"/>
        <v>10</v>
      </c>
      <c r="M290" s="20"/>
      <c r="N290" s="20"/>
      <c r="O290" s="20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 s="14" customFormat="1" ht="31.5" x14ac:dyDescent="0.2">
      <c r="A291" s="68"/>
      <c r="B291" s="26" t="s">
        <v>89</v>
      </c>
      <c r="C291" s="62">
        <v>906</v>
      </c>
      <c r="D291" s="62" t="s">
        <v>19</v>
      </c>
      <c r="E291" s="62" t="s">
        <v>26</v>
      </c>
      <c r="F291" s="62" t="s">
        <v>192</v>
      </c>
      <c r="G291" s="57" t="s">
        <v>0</v>
      </c>
      <c r="H291" s="57"/>
      <c r="I291" s="40">
        <f>I292+I293</f>
        <v>581</v>
      </c>
      <c r="J291" s="40">
        <f>J292+J293</f>
        <v>255.70656</v>
      </c>
      <c r="K291" s="40">
        <f t="shared" si="19"/>
        <v>-325.29344000000003</v>
      </c>
      <c r="L291" s="40">
        <f t="shared" si="20"/>
        <v>44.011456110154903</v>
      </c>
      <c r="M291" s="20"/>
      <c r="N291" s="20"/>
      <c r="O291" s="20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 s="14" customFormat="1" ht="47.25" x14ac:dyDescent="0.2">
      <c r="A292" s="68"/>
      <c r="B292" s="26" t="s">
        <v>20</v>
      </c>
      <c r="C292" s="62">
        <v>906</v>
      </c>
      <c r="D292" s="62" t="s">
        <v>19</v>
      </c>
      <c r="E292" s="62" t="s">
        <v>26</v>
      </c>
      <c r="F292" s="62" t="s">
        <v>192</v>
      </c>
      <c r="G292" s="57" t="s">
        <v>21</v>
      </c>
      <c r="H292" s="57"/>
      <c r="I292" s="40">
        <v>568.79999999999995</v>
      </c>
      <c r="J292" s="40">
        <v>253.92905999999999</v>
      </c>
      <c r="K292" s="40">
        <f t="shared" si="19"/>
        <v>-314.87093999999996</v>
      </c>
      <c r="L292" s="40">
        <f t="shared" si="20"/>
        <v>44.642943037974689</v>
      </c>
      <c r="M292" s="20"/>
      <c r="N292" s="20"/>
      <c r="O292" s="20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 s="14" customFormat="1" ht="15.75" x14ac:dyDescent="0.2">
      <c r="A293" s="68"/>
      <c r="B293" s="26" t="s">
        <v>168</v>
      </c>
      <c r="C293" s="62">
        <v>906</v>
      </c>
      <c r="D293" s="62" t="s">
        <v>19</v>
      </c>
      <c r="E293" s="62" t="s">
        <v>26</v>
      </c>
      <c r="F293" s="62" t="s">
        <v>192</v>
      </c>
      <c r="G293" s="57" t="s">
        <v>11</v>
      </c>
      <c r="H293" s="57"/>
      <c r="I293" s="40">
        <v>12.2</v>
      </c>
      <c r="J293" s="40">
        <v>1.7775000000000001</v>
      </c>
      <c r="K293" s="40">
        <f t="shared" si="19"/>
        <v>-10.422499999999999</v>
      </c>
      <c r="L293" s="40">
        <f t="shared" si="20"/>
        <v>14.569672131147543</v>
      </c>
      <c r="M293" s="20"/>
      <c r="N293" s="20"/>
      <c r="O293" s="20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 s="14" customFormat="1" ht="15.75" x14ac:dyDescent="0.2">
      <c r="A294" s="65">
        <v>6</v>
      </c>
      <c r="B294" s="65" t="s">
        <v>91</v>
      </c>
      <c r="C294" s="66">
        <v>908</v>
      </c>
      <c r="D294" s="66"/>
      <c r="E294" s="66"/>
      <c r="F294" s="66"/>
      <c r="G294" s="67"/>
      <c r="H294" s="67"/>
      <c r="I294" s="41">
        <f>I295+I346+I359+I383+I401+I411+I438+I456</f>
        <v>168356.90568999999</v>
      </c>
      <c r="J294" s="41">
        <f>J295+J346+J359+J383+J401+J411+J438+J456</f>
        <v>53289.776389999999</v>
      </c>
      <c r="K294" s="41">
        <f t="shared" si="19"/>
        <v>-115067.12929999999</v>
      </c>
      <c r="L294" s="41">
        <f t="shared" si="20"/>
        <v>31.652860434560299</v>
      </c>
      <c r="M294" s="30"/>
      <c r="N294" s="20"/>
      <c r="O294" s="20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 ht="15.75" x14ac:dyDescent="0.2">
      <c r="A295" s="61" t="s">
        <v>0</v>
      </c>
      <c r="B295" s="1" t="s">
        <v>37</v>
      </c>
      <c r="C295" s="2">
        <v>908</v>
      </c>
      <c r="D295" s="2" t="s">
        <v>19</v>
      </c>
      <c r="E295" s="2" t="s">
        <v>0</v>
      </c>
      <c r="F295" s="2" t="s">
        <v>0</v>
      </c>
      <c r="G295" s="4" t="s">
        <v>0</v>
      </c>
      <c r="H295" s="4"/>
      <c r="I295" s="39">
        <f>I296+I301+I314+I308</f>
        <v>45260.642420000004</v>
      </c>
      <c r="J295" s="39">
        <f>J296+J301+J314+J308</f>
        <v>17439.2634</v>
      </c>
      <c r="K295" s="39">
        <f t="shared" si="19"/>
        <v>-27821.379020000004</v>
      </c>
      <c r="L295" s="39">
        <f t="shared" si="20"/>
        <v>38.530746510778314</v>
      </c>
      <c r="M295" s="20"/>
      <c r="N295" s="30"/>
      <c r="O295" s="20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31.5" x14ac:dyDescent="0.2">
      <c r="A296" s="70"/>
      <c r="B296" s="1" t="s">
        <v>57</v>
      </c>
      <c r="C296" s="2">
        <v>908</v>
      </c>
      <c r="D296" s="2" t="s">
        <v>19</v>
      </c>
      <c r="E296" s="2" t="s">
        <v>24</v>
      </c>
      <c r="F296" s="2" t="s">
        <v>0</v>
      </c>
      <c r="G296" s="4" t="s">
        <v>0</v>
      </c>
      <c r="H296" s="4"/>
      <c r="I296" s="39">
        <f t="shared" ref="I296:I299" si="22">I297</f>
        <v>1460.3</v>
      </c>
      <c r="J296" s="39">
        <f>J297</f>
        <v>620.96331999999995</v>
      </c>
      <c r="K296" s="39">
        <f t="shared" si="19"/>
        <v>-839.33668</v>
      </c>
      <c r="L296" s="39">
        <f t="shared" si="20"/>
        <v>42.522996644525094</v>
      </c>
      <c r="M296" s="20"/>
      <c r="N296" s="20"/>
      <c r="O296" s="20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5.75" x14ac:dyDescent="0.2">
      <c r="A297" s="61" t="s">
        <v>0</v>
      </c>
      <c r="B297" s="1" t="s">
        <v>30</v>
      </c>
      <c r="C297" s="2">
        <v>908</v>
      </c>
      <c r="D297" s="2" t="s">
        <v>19</v>
      </c>
      <c r="E297" s="2" t="s">
        <v>24</v>
      </c>
      <c r="F297" s="2" t="s">
        <v>135</v>
      </c>
      <c r="G297" s="4" t="s">
        <v>0</v>
      </c>
      <c r="H297" s="4"/>
      <c r="I297" s="39">
        <f t="shared" si="22"/>
        <v>1460.3</v>
      </c>
      <c r="J297" s="39">
        <f>J298</f>
        <v>620.96331999999995</v>
      </c>
      <c r="K297" s="39">
        <f t="shared" si="19"/>
        <v>-839.33668</v>
      </c>
      <c r="L297" s="39">
        <f t="shared" si="20"/>
        <v>42.522996644525094</v>
      </c>
      <c r="M297" s="20"/>
      <c r="N297" s="20"/>
      <c r="O297" s="20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5.75" x14ac:dyDescent="0.2">
      <c r="A298" s="61" t="s">
        <v>0</v>
      </c>
      <c r="B298" s="1" t="s">
        <v>92</v>
      </c>
      <c r="C298" s="2">
        <v>908</v>
      </c>
      <c r="D298" s="2" t="s">
        <v>19</v>
      </c>
      <c r="E298" s="2" t="s">
        <v>24</v>
      </c>
      <c r="F298" s="2" t="s">
        <v>188</v>
      </c>
      <c r="G298" s="4" t="s">
        <v>0</v>
      </c>
      <c r="H298" s="4"/>
      <c r="I298" s="39">
        <f t="shared" si="22"/>
        <v>1460.3</v>
      </c>
      <c r="J298" s="39">
        <f>J299</f>
        <v>620.96331999999995</v>
      </c>
      <c r="K298" s="39">
        <f t="shared" si="19"/>
        <v>-839.33668</v>
      </c>
      <c r="L298" s="39">
        <f t="shared" si="20"/>
        <v>42.522996644525094</v>
      </c>
      <c r="M298" s="20"/>
      <c r="N298" s="20"/>
      <c r="O298" s="20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5.75" x14ac:dyDescent="0.2">
      <c r="A299" s="61" t="s">
        <v>0</v>
      </c>
      <c r="B299" s="1" t="s">
        <v>93</v>
      </c>
      <c r="C299" s="2">
        <v>908</v>
      </c>
      <c r="D299" s="2" t="s">
        <v>19</v>
      </c>
      <c r="E299" s="2" t="s">
        <v>24</v>
      </c>
      <c r="F299" s="2" t="s">
        <v>193</v>
      </c>
      <c r="G299" s="4" t="s">
        <v>0</v>
      </c>
      <c r="H299" s="4"/>
      <c r="I299" s="39">
        <f t="shared" si="22"/>
        <v>1460.3</v>
      </c>
      <c r="J299" s="39">
        <f>J300</f>
        <v>620.96331999999995</v>
      </c>
      <c r="K299" s="39">
        <f t="shared" si="19"/>
        <v>-839.33668</v>
      </c>
      <c r="L299" s="39">
        <f t="shared" si="20"/>
        <v>42.522996644525094</v>
      </c>
      <c r="M299" s="20"/>
      <c r="N299" s="20"/>
      <c r="O299" s="20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47.25" x14ac:dyDescent="0.2">
      <c r="A300" s="64" t="s">
        <v>0</v>
      </c>
      <c r="B300" s="1" t="s">
        <v>20</v>
      </c>
      <c r="C300" s="2">
        <v>908</v>
      </c>
      <c r="D300" s="2" t="s">
        <v>19</v>
      </c>
      <c r="E300" s="2" t="s">
        <v>24</v>
      </c>
      <c r="F300" s="2" t="s">
        <v>193</v>
      </c>
      <c r="G300" s="4" t="s">
        <v>21</v>
      </c>
      <c r="H300" s="4"/>
      <c r="I300" s="39">
        <v>1460.3</v>
      </c>
      <c r="J300" s="39">
        <v>620.96331999999995</v>
      </c>
      <c r="K300" s="39">
        <f t="shared" si="19"/>
        <v>-839.33668</v>
      </c>
      <c r="L300" s="39">
        <f t="shared" si="20"/>
        <v>42.522996644525094</v>
      </c>
      <c r="M300" s="20"/>
      <c r="N300" s="20"/>
      <c r="O300" s="20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34.5" customHeight="1" x14ac:dyDescent="0.2">
      <c r="A301" s="64" t="s">
        <v>0</v>
      </c>
      <c r="B301" s="1" t="s">
        <v>94</v>
      </c>
      <c r="C301" s="2">
        <v>908</v>
      </c>
      <c r="D301" s="2" t="s">
        <v>19</v>
      </c>
      <c r="E301" s="2" t="s">
        <v>8</v>
      </c>
      <c r="F301" s="2" t="s">
        <v>0</v>
      </c>
      <c r="G301" s="4" t="s">
        <v>0</v>
      </c>
      <c r="H301" s="4"/>
      <c r="I301" s="39">
        <f t="shared" ref="I301:J303" si="23">I302</f>
        <v>35068.769999999997</v>
      </c>
      <c r="J301" s="39">
        <f t="shared" si="23"/>
        <v>15711.792740000001</v>
      </c>
      <c r="K301" s="39">
        <f t="shared" si="19"/>
        <v>-19356.977259999996</v>
      </c>
      <c r="L301" s="39">
        <f t="shared" si="20"/>
        <v>44.802805288009822</v>
      </c>
      <c r="M301" s="20"/>
      <c r="N301" s="20"/>
      <c r="O301" s="20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5.75" x14ac:dyDescent="0.2">
      <c r="A302" s="61" t="s">
        <v>0</v>
      </c>
      <c r="B302" s="1" t="s">
        <v>30</v>
      </c>
      <c r="C302" s="2">
        <v>908</v>
      </c>
      <c r="D302" s="2" t="s">
        <v>19</v>
      </c>
      <c r="E302" s="2" t="s">
        <v>8</v>
      </c>
      <c r="F302" s="2" t="s">
        <v>135</v>
      </c>
      <c r="G302" s="4" t="s">
        <v>0</v>
      </c>
      <c r="H302" s="4"/>
      <c r="I302" s="39">
        <f>I303</f>
        <v>35068.769999999997</v>
      </c>
      <c r="J302" s="39">
        <f>J303</f>
        <v>15711.792740000001</v>
      </c>
      <c r="K302" s="39">
        <f t="shared" si="19"/>
        <v>-19356.977259999996</v>
      </c>
      <c r="L302" s="39">
        <f t="shared" si="20"/>
        <v>44.802805288009822</v>
      </c>
      <c r="M302" s="20"/>
      <c r="N302" s="20"/>
      <c r="O302" s="20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5.75" x14ac:dyDescent="0.2">
      <c r="A303" s="61"/>
      <c r="B303" s="1" t="s">
        <v>95</v>
      </c>
      <c r="C303" s="2">
        <v>908</v>
      </c>
      <c r="D303" s="2" t="s">
        <v>19</v>
      </c>
      <c r="E303" s="2" t="s">
        <v>8</v>
      </c>
      <c r="F303" s="2" t="s">
        <v>195</v>
      </c>
      <c r="G303" s="4"/>
      <c r="H303" s="4"/>
      <c r="I303" s="39">
        <f t="shared" si="23"/>
        <v>35068.769999999997</v>
      </c>
      <c r="J303" s="39">
        <f t="shared" si="23"/>
        <v>15711.792740000001</v>
      </c>
      <c r="K303" s="39">
        <f t="shared" si="19"/>
        <v>-19356.977259999996</v>
      </c>
      <c r="L303" s="39">
        <f t="shared" si="20"/>
        <v>44.802805288009822</v>
      </c>
      <c r="M303" s="20"/>
      <c r="N303" s="20"/>
      <c r="O303" s="20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5.75" x14ac:dyDescent="0.2">
      <c r="A304" s="61"/>
      <c r="B304" s="1" t="s">
        <v>63</v>
      </c>
      <c r="C304" s="2">
        <v>908</v>
      </c>
      <c r="D304" s="2" t="s">
        <v>19</v>
      </c>
      <c r="E304" s="2" t="s">
        <v>8</v>
      </c>
      <c r="F304" s="2" t="s">
        <v>194</v>
      </c>
      <c r="G304" s="4"/>
      <c r="H304" s="4"/>
      <c r="I304" s="39">
        <f>I305+I306+I307</f>
        <v>35068.769999999997</v>
      </c>
      <c r="J304" s="39">
        <f>J305+J306+J307</f>
        <v>15711.792740000001</v>
      </c>
      <c r="K304" s="39">
        <f t="shared" si="19"/>
        <v>-19356.977259999996</v>
      </c>
      <c r="L304" s="39">
        <f t="shared" si="20"/>
        <v>44.802805288009822</v>
      </c>
      <c r="M304" s="20"/>
      <c r="N304" s="20"/>
      <c r="O304" s="20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47.25" x14ac:dyDescent="0.2">
      <c r="A305" s="61" t="s">
        <v>0</v>
      </c>
      <c r="B305" s="1" t="s">
        <v>20</v>
      </c>
      <c r="C305" s="2">
        <v>908</v>
      </c>
      <c r="D305" s="2" t="s">
        <v>19</v>
      </c>
      <c r="E305" s="2" t="s">
        <v>8</v>
      </c>
      <c r="F305" s="2" t="s">
        <v>194</v>
      </c>
      <c r="G305" s="4" t="s">
        <v>21</v>
      </c>
      <c r="H305" s="4"/>
      <c r="I305" s="39">
        <v>29364.7</v>
      </c>
      <c r="J305" s="39">
        <v>13633.587670000001</v>
      </c>
      <c r="K305" s="39">
        <f t="shared" si="19"/>
        <v>-15731.11233</v>
      </c>
      <c r="L305" s="39">
        <f t="shared" si="20"/>
        <v>46.428492952422467</v>
      </c>
      <c r="M305" s="20"/>
      <c r="N305" s="20"/>
      <c r="O305" s="20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5.75" x14ac:dyDescent="0.2">
      <c r="A306" s="64" t="s">
        <v>0</v>
      </c>
      <c r="B306" s="1" t="s">
        <v>168</v>
      </c>
      <c r="C306" s="2">
        <v>908</v>
      </c>
      <c r="D306" s="2" t="s">
        <v>19</v>
      </c>
      <c r="E306" s="2" t="s">
        <v>8</v>
      </c>
      <c r="F306" s="2" t="s">
        <v>194</v>
      </c>
      <c r="G306" s="4" t="s">
        <v>11</v>
      </c>
      <c r="H306" s="4"/>
      <c r="I306" s="39">
        <v>5199.87</v>
      </c>
      <c r="J306" s="39">
        <v>1990.67707</v>
      </c>
      <c r="K306" s="39">
        <f t="shared" si="19"/>
        <v>-3209.1929300000002</v>
      </c>
      <c r="L306" s="39">
        <f t="shared" si="20"/>
        <v>38.28320842636451</v>
      </c>
      <c r="M306" s="32"/>
      <c r="N306" s="25"/>
      <c r="O306" s="20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5.75" x14ac:dyDescent="0.2">
      <c r="A307" s="64" t="s">
        <v>0</v>
      </c>
      <c r="B307" s="1" t="s">
        <v>22</v>
      </c>
      <c r="C307" s="2">
        <v>908</v>
      </c>
      <c r="D307" s="2" t="s">
        <v>19</v>
      </c>
      <c r="E307" s="2" t="s">
        <v>8</v>
      </c>
      <c r="F307" s="2" t="s">
        <v>194</v>
      </c>
      <c r="G307" s="4" t="s">
        <v>23</v>
      </c>
      <c r="H307" s="4"/>
      <c r="I307" s="39">
        <v>504.2</v>
      </c>
      <c r="J307" s="39">
        <v>87.528000000000006</v>
      </c>
      <c r="K307" s="39">
        <f t="shared" si="19"/>
        <v>-416.67199999999997</v>
      </c>
      <c r="L307" s="39">
        <f t="shared" si="20"/>
        <v>17.359777865926223</v>
      </c>
      <c r="M307" s="20"/>
      <c r="N307" s="20"/>
      <c r="O307" s="20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5.75" x14ac:dyDescent="0.2">
      <c r="A308" s="64"/>
      <c r="B308" s="77" t="s">
        <v>435</v>
      </c>
      <c r="C308" s="2">
        <v>908</v>
      </c>
      <c r="D308" s="2" t="s">
        <v>19</v>
      </c>
      <c r="E308" s="3" t="s">
        <v>13</v>
      </c>
      <c r="F308" s="2"/>
      <c r="G308" s="4"/>
      <c r="H308" s="4"/>
      <c r="I308" s="39">
        <f>I309</f>
        <v>50</v>
      </c>
      <c r="J308" s="39">
        <f>J309</f>
        <v>0</v>
      </c>
      <c r="K308" s="39">
        <f>J308-I308</f>
        <v>-50</v>
      </c>
      <c r="L308" s="39">
        <f>J308/I308*100</f>
        <v>0</v>
      </c>
      <c r="M308" s="20"/>
      <c r="N308" s="20"/>
      <c r="O308" s="20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5.75" x14ac:dyDescent="0.2">
      <c r="A309" s="61"/>
      <c r="B309" s="74" t="s">
        <v>390</v>
      </c>
      <c r="C309" s="2">
        <v>908</v>
      </c>
      <c r="D309" s="2" t="s">
        <v>19</v>
      </c>
      <c r="E309" s="3" t="s">
        <v>13</v>
      </c>
      <c r="F309" s="2" t="s">
        <v>389</v>
      </c>
      <c r="G309" s="4"/>
      <c r="H309" s="4"/>
      <c r="I309" s="39">
        <f>I310+I312</f>
        <v>50</v>
      </c>
      <c r="J309" s="39">
        <f>J310+J312</f>
        <v>0</v>
      </c>
      <c r="K309" s="39">
        <f>J309-I309</f>
        <v>-50</v>
      </c>
      <c r="L309" s="39">
        <f>J309/I309*100</f>
        <v>0</v>
      </c>
      <c r="M309" s="20"/>
      <c r="N309" s="20"/>
      <c r="O309" s="20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5.75" x14ac:dyDescent="0.2">
      <c r="A310" s="61"/>
      <c r="B310" s="74" t="s">
        <v>387</v>
      </c>
      <c r="C310" s="2">
        <v>908</v>
      </c>
      <c r="D310" s="2" t="s">
        <v>19</v>
      </c>
      <c r="E310" s="3" t="s">
        <v>13</v>
      </c>
      <c r="F310" s="2" t="s">
        <v>386</v>
      </c>
      <c r="G310" s="4"/>
      <c r="H310" s="4"/>
      <c r="I310" s="39">
        <v>40</v>
      </c>
      <c r="J310" s="39">
        <v>0</v>
      </c>
      <c r="K310" s="39">
        <f t="shared" ref="K310:K313" si="24">SUM(J310-I310)</f>
        <v>-40</v>
      </c>
      <c r="L310" s="39">
        <f t="shared" ref="L310:L313" si="25">SUM(J310/I310*100)</f>
        <v>0</v>
      </c>
      <c r="M310" s="20"/>
      <c r="N310" s="20"/>
      <c r="O310" s="20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5.75" x14ac:dyDescent="0.2">
      <c r="A311" s="61"/>
      <c r="B311" s="1" t="s">
        <v>168</v>
      </c>
      <c r="C311" s="2">
        <v>908</v>
      </c>
      <c r="D311" s="2" t="s">
        <v>19</v>
      </c>
      <c r="E311" s="3" t="s">
        <v>13</v>
      </c>
      <c r="F311" s="2" t="s">
        <v>386</v>
      </c>
      <c r="G311" s="4">
        <v>200</v>
      </c>
      <c r="H311" s="4"/>
      <c r="I311" s="39">
        <v>40</v>
      </c>
      <c r="J311" s="39">
        <v>0</v>
      </c>
      <c r="K311" s="39">
        <f t="shared" si="24"/>
        <v>-40</v>
      </c>
      <c r="L311" s="39">
        <f t="shared" si="25"/>
        <v>0</v>
      </c>
      <c r="M311" s="20"/>
      <c r="N311" s="20"/>
      <c r="O311" s="20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31.5" x14ac:dyDescent="0.2">
      <c r="A312" s="61"/>
      <c r="B312" s="74" t="s">
        <v>388</v>
      </c>
      <c r="C312" s="2">
        <v>908</v>
      </c>
      <c r="D312" s="2" t="s">
        <v>19</v>
      </c>
      <c r="E312" s="3" t="s">
        <v>13</v>
      </c>
      <c r="F312" s="2" t="s">
        <v>196</v>
      </c>
      <c r="G312" s="4"/>
      <c r="H312" s="4"/>
      <c r="I312" s="39">
        <v>10</v>
      </c>
      <c r="J312" s="39">
        <v>0</v>
      </c>
      <c r="K312" s="39">
        <f t="shared" si="24"/>
        <v>-10</v>
      </c>
      <c r="L312" s="39">
        <f t="shared" si="25"/>
        <v>0</v>
      </c>
      <c r="M312" s="20"/>
      <c r="N312" s="20"/>
      <c r="O312" s="20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5.75" x14ac:dyDescent="0.2">
      <c r="A313" s="61"/>
      <c r="B313" s="1" t="s">
        <v>168</v>
      </c>
      <c r="C313" s="2">
        <v>908</v>
      </c>
      <c r="D313" s="2" t="s">
        <v>19</v>
      </c>
      <c r="E313" s="3" t="s">
        <v>13</v>
      </c>
      <c r="F313" s="2" t="s">
        <v>196</v>
      </c>
      <c r="G313" s="4" t="s">
        <v>11</v>
      </c>
      <c r="H313" s="4"/>
      <c r="I313" s="39">
        <v>10</v>
      </c>
      <c r="J313" s="39">
        <v>0</v>
      </c>
      <c r="K313" s="39">
        <f t="shared" si="24"/>
        <v>-10</v>
      </c>
      <c r="L313" s="39">
        <f t="shared" si="25"/>
        <v>0</v>
      </c>
      <c r="M313" s="20"/>
      <c r="N313" s="20"/>
      <c r="O313" s="20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5.75" x14ac:dyDescent="0.2">
      <c r="A314" s="36"/>
      <c r="B314" s="1" t="s">
        <v>53</v>
      </c>
      <c r="C314" s="2">
        <v>908</v>
      </c>
      <c r="D314" s="3" t="s">
        <v>19</v>
      </c>
      <c r="E314" s="3" t="s">
        <v>54</v>
      </c>
      <c r="F314" s="2"/>
      <c r="G314" s="4"/>
      <c r="H314" s="4"/>
      <c r="I314" s="39">
        <f>I315+I318+I322+I325+I343+I335</f>
        <v>8681.5724200000004</v>
      </c>
      <c r="J314" s="39">
        <f>J315+J318+J322+J325+J335+J343</f>
        <v>1106.5073399999999</v>
      </c>
      <c r="K314" s="39">
        <f t="shared" si="19"/>
        <v>-7575.0650800000003</v>
      </c>
      <c r="L314" s="39">
        <f t="shared" si="20"/>
        <v>12.74547151678313</v>
      </c>
      <c r="M314" s="31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31.5" x14ac:dyDescent="0.2">
      <c r="A315" s="36"/>
      <c r="B315" s="27" t="s">
        <v>65</v>
      </c>
      <c r="C315" s="2">
        <v>908</v>
      </c>
      <c r="D315" s="3" t="s">
        <v>19</v>
      </c>
      <c r="E315" s="3" t="s">
        <v>54</v>
      </c>
      <c r="F315" s="2" t="s">
        <v>144</v>
      </c>
      <c r="G315" s="4" t="s">
        <v>0</v>
      </c>
      <c r="H315" s="4"/>
      <c r="I315" s="39">
        <f>I316</f>
        <v>20</v>
      </c>
      <c r="J315" s="39">
        <f>J316</f>
        <v>20</v>
      </c>
      <c r="K315" s="39">
        <f t="shared" si="19"/>
        <v>0</v>
      </c>
      <c r="L315" s="39">
        <f t="shared" si="20"/>
        <v>100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8" customHeight="1" x14ac:dyDescent="0.2">
      <c r="A316" s="36"/>
      <c r="B316" s="1" t="s">
        <v>146</v>
      </c>
      <c r="C316" s="2">
        <v>908</v>
      </c>
      <c r="D316" s="3" t="s">
        <v>19</v>
      </c>
      <c r="E316" s="3" t="s">
        <v>54</v>
      </c>
      <c r="F316" s="2" t="s">
        <v>145</v>
      </c>
      <c r="G316" s="4" t="s">
        <v>0</v>
      </c>
      <c r="H316" s="4"/>
      <c r="I316" s="40">
        <f>I317</f>
        <v>20</v>
      </c>
      <c r="J316" s="39">
        <f>J317</f>
        <v>20</v>
      </c>
      <c r="K316" s="39">
        <f t="shared" si="19"/>
        <v>0</v>
      </c>
      <c r="L316" s="40">
        <f t="shared" si="20"/>
        <v>100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5.75" x14ac:dyDescent="0.2">
      <c r="A317" s="36"/>
      <c r="B317" s="1" t="s">
        <v>168</v>
      </c>
      <c r="C317" s="2">
        <v>908</v>
      </c>
      <c r="D317" s="3" t="s">
        <v>19</v>
      </c>
      <c r="E317" s="3" t="s">
        <v>54</v>
      </c>
      <c r="F317" s="2" t="s">
        <v>145</v>
      </c>
      <c r="G317" s="4">
        <v>200</v>
      </c>
      <c r="H317" s="4"/>
      <c r="I317" s="40">
        <v>20</v>
      </c>
      <c r="J317" s="39">
        <v>20</v>
      </c>
      <c r="K317" s="39">
        <f t="shared" si="19"/>
        <v>0</v>
      </c>
      <c r="L317" s="40">
        <f t="shared" si="20"/>
        <v>100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5.75" x14ac:dyDescent="0.2">
      <c r="A318" s="36"/>
      <c r="B318" s="1" t="s">
        <v>100</v>
      </c>
      <c r="C318" s="2">
        <v>908</v>
      </c>
      <c r="D318" s="3" t="s">
        <v>19</v>
      </c>
      <c r="E318" s="3" t="s">
        <v>54</v>
      </c>
      <c r="F318" s="2" t="s">
        <v>197</v>
      </c>
      <c r="G318" s="4"/>
      <c r="H318" s="4"/>
      <c r="I318" s="39">
        <f t="shared" ref="I318" si="26">I319</f>
        <v>50</v>
      </c>
      <c r="J318" s="39">
        <f>J319</f>
        <v>44.177999999999997</v>
      </c>
      <c r="K318" s="39">
        <f t="shared" si="19"/>
        <v>-5.8220000000000027</v>
      </c>
      <c r="L318" s="39">
        <f t="shared" si="20"/>
        <v>88.355999999999995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31.5" x14ac:dyDescent="0.2">
      <c r="A319" s="36"/>
      <c r="B319" s="1" t="s">
        <v>114</v>
      </c>
      <c r="C319" s="2">
        <v>908</v>
      </c>
      <c r="D319" s="3" t="s">
        <v>19</v>
      </c>
      <c r="E319" s="3" t="s">
        <v>54</v>
      </c>
      <c r="F319" s="2" t="s">
        <v>198</v>
      </c>
      <c r="G319" s="4"/>
      <c r="H319" s="4"/>
      <c r="I319" s="39">
        <f>I320</f>
        <v>50</v>
      </c>
      <c r="J319" s="39">
        <f>J320</f>
        <v>44.177999999999997</v>
      </c>
      <c r="K319" s="39">
        <f t="shared" si="19"/>
        <v>-5.8220000000000027</v>
      </c>
      <c r="L319" s="39">
        <f t="shared" si="20"/>
        <v>88.355999999999995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31.5" x14ac:dyDescent="0.2">
      <c r="A320" s="36"/>
      <c r="B320" s="1" t="s">
        <v>199</v>
      </c>
      <c r="C320" s="2">
        <v>908</v>
      </c>
      <c r="D320" s="3" t="s">
        <v>19</v>
      </c>
      <c r="E320" s="3" t="s">
        <v>54</v>
      </c>
      <c r="F320" s="2" t="s">
        <v>200</v>
      </c>
      <c r="G320" s="4"/>
      <c r="H320" s="4"/>
      <c r="I320" s="39">
        <f>I321</f>
        <v>50</v>
      </c>
      <c r="J320" s="39">
        <f>J321</f>
        <v>44.177999999999997</v>
      </c>
      <c r="K320" s="39">
        <f t="shared" si="19"/>
        <v>-5.8220000000000027</v>
      </c>
      <c r="L320" s="39">
        <f t="shared" si="20"/>
        <v>88.355999999999995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5.75" x14ac:dyDescent="0.2">
      <c r="A321" s="36"/>
      <c r="B321" s="1" t="s">
        <v>168</v>
      </c>
      <c r="C321" s="2">
        <v>908</v>
      </c>
      <c r="D321" s="3" t="s">
        <v>19</v>
      </c>
      <c r="E321" s="3" t="s">
        <v>54</v>
      </c>
      <c r="F321" s="2" t="s">
        <v>200</v>
      </c>
      <c r="G321" s="4">
        <v>200</v>
      </c>
      <c r="H321" s="4"/>
      <c r="I321" s="39">
        <v>50</v>
      </c>
      <c r="J321" s="39">
        <v>44.177999999999997</v>
      </c>
      <c r="K321" s="39">
        <f t="shared" si="19"/>
        <v>-5.8220000000000027</v>
      </c>
      <c r="L321" s="39">
        <f t="shared" si="20"/>
        <v>88.355999999999995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5.75" x14ac:dyDescent="0.2">
      <c r="A322" s="36"/>
      <c r="B322" s="1" t="s">
        <v>130</v>
      </c>
      <c r="C322" s="2">
        <v>908</v>
      </c>
      <c r="D322" s="2" t="s">
        <v>19</v>
      </c>
      <c r="E322" s="3" t="s">
        <v>54</v>
      </c>
      <c r="F322" s="2" t="s">
        <v>156</v>
      </c>
      <c r="G322" s="4"/>
      <c r="H322" s="4"/>
      <c r="I322" s="39">
        <f>I323</f>
        <v>850</v>
      </c>
      <c r="J322" s="39">
        <f>J323</f>
        <v>786.25</v>
      </c>
      <c r="K322" s="39">
        <f t="shared" si="19"/>
        <v>-63.75</v>
      </c>
      <c r="L322" s="39">
        <f t="shared" si="20"/>
        <v>92.5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31.5" x14ac:dyDescent="0.2">
      <c r="A323" s="36"/>
      <c r="B323" s="1" t="s">
        <v>133</v>
      </c>
      <c r="C323" s="2">
        <v>908</v>
      </c>
      <c r="D323" s="2" t="s">
        <v>19</v>
      </c>
      <c r="E323" s="3" t="s">
        <v>54</v>
      </c>
      <c r="F323" s="2" t="s">
        <v>383</v>
      </c>
      <c r="G323" s="4"/>
      <c r="H323" s="4"/>
      <c r="I323" s="39">
        <f>I324</f>
        <v>850</v>
      </c>
      <c r="J323" s="39">
        <f>J324</f>
        <v>786.25</v>
      </c>
      <c r="K323" s="39">
        <f t="shared" si="19"/>
        <v>-63.75</v>
      </c>
      <c r="L323" s="39">
        <f t="shared" si="20"/>
        <v>92.5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5.75" x14ac:dyDescent="0.2">
      <c r="A324" s="36"/>
      <c r="B324" s="1" t="s">
        <v>168</v>
      </c>
      <c r="C324" s="2">
        <v>908</v>
      </c>
      <c r="D324" s="2" t="s">
        <v>19</v>
      </c>
      <c r="E324" s="3" t="s">
        <v>54</v>
      </c>
      <c r="F324" s="2" t="s">
        <v>383</v>
      </c>
      <c r="G324" s="4">
        <v>200</v>
      </c>
      <c r="H324" s="4"/>
      <c r="I324" s="39">
        <v>850</v>
      </c>
      <c r="J324" s="39">
        <v>786.25</v>
      </c>
      <c r="K324" s="39">
        <f t="shared" si="19"/>
        <v>-63.75</v>
      </c>
      <c r="L324" s="39">
        <f t="shared" si="20"/>
        <v>92.5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31.5" x14ac:dyDescent="0.2">
      <c r="A325" s="36"/>
      <c r="B325" s="1" t="s">
        <v>115</v>
      </c>
      <c r="C325" s="2">
        <v>908</v>
      </c>
      <c r="D325" s="3" t="s">
        <v>19</v>
      </c>
      <c r="E325" s="3" t="s">
        <v>54</v>
      </c>
      <c r="F325" s="2" t="s">
        <v>201</v>
      </c>
      <c r="G325" s="4"/>
      <c r="H325" s="4"/>
      <c r="I325" s="39">
        <f>I326</f>
        <v>5898.9724200000001</v>
      </c>
      <c r="J325" s="39">
        <f>J326</f>
        <v>31.65</v>
      </c>
      <c r="K325" s="39">
        <f t="shared" si="19"/>
        <v>-5867.3224200000004</v>
      </c>
      <c r="L325" s="39">
        <f t="shared" si="20"/>
        <v>0.53653412402290901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31.5" x14ac:dyDescent="0.2">
      <c r="A326" s="36"/>
      <c r="B326" s="1" t="s">
        <v>132</v>
      </c>
      <c r="C326" s="2">
        <v>908</v>
      </c>
      <c r="D326" s="3" t="s">
        <v>19</v>
      </c>
      <c r="E326" s="3" t="s">
        <v>54</v>
      </c>
      <c r="F326" s="2" t="s">
        <v>202</v>
      </c>
      <c r="G326" s="4"/>
      <c r="H326" s="4"/>
      <c r="I326" s="39">
        <f>I327+I329+I331+I333</f>
        <v>5898.9724200000001</v>
      </c>
      <c r="J326" s="39">
        <f>J327+J329+J331+J333</f>
        <v>31.65</v>
      </c>
      <c r="K326" s="39">
        <f t="shared" si="19"/>
        <v>-5867.3224200000004</v>
      </c>
      <c r="L326" s="39">
        <f t="shared" si="20"/>
        <v>0.53653412402290901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31.5" x14ac:dyDescent="0.2">
      <c r="A327" s="36"/>
      <c r="B327" s="1" t="s">
        <v>205</v>
      </c>
      <c r="C327" s="2">
        <v>908</v>
      </c>
      <c r="D327" s="3" t="s">
        <v>19</v>
      </c>
      <c r="E327" s="3" t="s">
        <v>54</v>
      </c>
      <c r="F327" s="2" t="s">
        <v>203</v>
      </c>
      <c r="G327" s="4"/>
      <c r="H327" s="4"/>
      <c r="I327" s="39">
        <f>I328</f>
        <v>30</v>
      </c>
      <c r="J327" s="39">
        <f>J328</f>
        <v>0</v>
      </c>
      <c r="K327" s="39">
        <f t="shared" si="19"/>
        <v>-30</v>
      </c>
      <c r="L327" s="39">
        <f t="shared" si="20"/>
        <v>0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5.75" x14ac:dyDescent="0.2">
      <c r="A328" s="36"/>
      <c r="B328" s="1" t="s">
        <v>168</v>
      </c>
      <c r="C328" s="2">
        <v>908</v>
      </c>
      <c r="D328" s="3" t="s">
        <v>19</v>
      </c>
      <c r="E328" s="3" t="s">
        <v>54</v>
      </c>
      <c r="F328" s="2" t="s">
        <v>203</v>
      </c>
      <c r="G328" s="4">
        <v>200</v>
      </c>
      <c r="H328" s="4"/>
      <c r="I328" s="39">
        <v>30</v>
      </c>
      <c r="J328" s="39">
        <v>0</v>
      </c>
      <c r="K328" s="39">
        <f t="shared" si="19"/>
        <v>-30</v>
      </c>
      <c r="L328" s="39">
        <f t="shared" si="20"/>
        <v>0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47.25" x14ac:dyDescent="0.2">
      <c r="A329" s="36"/>
      <c r="B329" s="1" t="s">
        <v>343</v>
      </c>
      <c r="C329" s="2">
        <v>908</v>
      </c>
      <c r="D329" s="3" t="s">
        <v>19</v>
      </c>
      <c r="E329" s="3" t="s">
        <v>54</v>
      </c>
      <c r="F329" s="2" t="s">
        <v>204</v>
      </c>
      <c r="G329" s="4"/>
      <c r="H329" s="4"/>
      <c r="I329" s="39">
        <f>I330</f>
        <v>170</v>
      </c>
      <c r="J329" s="39">
        <f>J330</f>
        <v>31.65</v>
      </c>
      <c r="K329" s="39">
        <f t="shared" si="19"/>
        <v>-138.35</v>
      </c>
      <c r="L329" s="39">
        <f t="shared" si="20"/>
        <v>18.617647058823529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5.75" x14ac:dyDescent="0.2">
      <c r="A330" s="36"/>
      <c r="B330" s="1" t="s">
        <v>168</v>
      </c>
      <c r="C330" s="2">
        <v>908</v>
      </c>
      <c r="D330" s="3" t="s">
        <v>19</v>
      </c>
      <c r="E330" s="3" t="s">
        <v>54</v>
      </c>
      <c r="F330" s="2" t="s">
        <v>204</v>
      </c>
      <c r="G330" s="4">
        <v>200</v>
      </c>
      <c r="H330" s="4"/>
      <c r="I330" s="39">
        <v>170</v>
      </c>
      <c r="J330" s="39">
        <v>31.65</v>
      </c>
      <c r="K330" s="39">
        <f t="shared" si="19"/>
        <v>-138.35</v>
      </c>
      <c r="L330" s="39">
        <f t="shared" si="20"/>
        <v>18.617647058823529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47.25" x14ac:dyDescent="0.2">
      <c r="A331" s="36"/>
      <c r="B331" s="1" t="s">
        <v>347</v>
      </c>
      <c r="C331" s="2">
        <v>908</v>
      </c>
      <c r="D331" s="3" t="s">
        <v>19</v>
      </c>
      <c r="E331" s="3" t="s">
        <v>54</v>
      </c>
      <c r="F331" s="2" t="s">
        <v>346</v>
      </c>
      <c r="G331" s="4"/>
      <c r="H331" s="4"/>
      <c r="I331" s="39">
        <f>I332</f>
        <v>4698.9724200000001</v>
      </c>
      <c r="J331" s="39">
        <f>J332</f>
        <v>0</v>
      </c>
      <c r="K331" s="39">
        <f t="shared" si="19"/>
        <v>-4698.9724200000001</v>
      </c>
      <c r="L331" s="39">
        <f t="shared" si="20"/>
        <v>0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5.75" x14ac:dyDescent="0.2">
      <c r="A332" s="36"/>
      <c r="B332" s="1" t="s">
        <v>168</v>
      </c>
      <c r="C332" s="2">
        <v>908</v>
      </c>
      <c r="D332" s="3" t="s">
        <v>19</v>
      </c>
      <c r="E332" s="3" t="s">
        <v>54</v>
      </c>
      <c r="F332" s="2" t="s">
        <v>346</v>
      </c>
      <c r="G332" s="4">
        <v>200</v>
      </c>
      <c r="H332" s="4"/>
      <c r="I332" s="39">
        <v>4698.9724200000001</v>
      </c>
      <c r="J332" s="39">
        <v>0</v>
      </c>
      <c r="K332" s="39">
        <f t="shared" si="19"/>
        <v>-4698.9724200000001</v>
      </c>
      <c r="L332" s="39">
        <f t="shared" si="20"/>
        <v>0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5.75" x14ac:dyDescent="0.2">
      <c r="A333" s="36"/>
      <c r="B333" s="1" t="s">
        <v>392</v>
      </c>
      <c r="C333" s="2">
        <v>908</v>
      </c>
      <c r="D333" s="3" t="s">
        <v>19</v>
      </c>
      <c r="E333" s="3" t="s">
        <v>54</v>
      </c>
      <c r="F333" s="2" t="s">
        <v>391</v>
      </c>
      <c r="G333" s="4"/>
      <c r="H333" s="4"/>
      <c r="I333" s="39">
        <f>I334</f>
        <v>1000</v>
      </c>
      <c r="J333" s="39">
        <f>J334</f>
        <v>0</v>
      </c>
      <c r="K333" s="39">
        <f>J333-I333</f>
        <v>-1000</v>
      </c>
      <c r="L333" s="39">
        <f>J333/I333*100</f>
        <v>0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31.5" x14ac:dyDescent="0.2">
      <c r="A334" s="36"/>
      <c r="B334" s="1" t="s">
        <v>49</v>
      </c>
      <c r="C334" s="2">
        <v>908</v>
      </c>
      <c r="D334" s="3" t="s">
        <v>19</v>
      </c>
      <c r="E334" s="3" t="s">
        <v>54</v>
      </c>
      <c r="F334" s="2" t="s">
        <v>391</v>
      </c>
      <c r="G334" s="4">
        <v>400</v>
      </c>
      <c r="H334" s="4"/>
      <c r="I334" s="39">
        <v>1000</v>
      </c>
      <c r="J334" s="39">
        <v>0</v>
      </c>
      <c r="K334" s="39">
        <f>J334-I334</f>
        <v>-1000</v>
      </c>
      <c r="L334" s="39">
        <f>J334/I334*100</f>
        <v>0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5.75" x14ac:dyDescent="0.2">
      <c r="A335" s="36"/>
      <c r="B335" s="1" t="s">
        <v>30</v>
      </c>
      <c r="C335" s="2">
        <v>908</v>
      </c>
      <c r="D335" s="3" t="s">
        <v>19</v>
      </c>
      <c r="E335" s="3" t="s">
        <v>54</v>
      </c>
      <c r="F335" s="2" t="s">
        <v>135</v>
      </c>
      <c r="G335" s="4"/>
      <c r="H335" s="4"/>
      <c r="I335" s="39">
        <f>I336+I338+I341</f>
        <v>1665</v>
      </c>
      <c r="J335" s="39">
        <f>J336+J338+J341</f>
        <v>82.29</v>
      </c>
      <c r="K335" s="39">
        <f t="shared" si="19"/>
        <v>-1582.71</v>
      </c>
      <c r="L335" s="39">
        <f t="shared" si="20"/>
        <v>4.9423423423423429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5.75" x14ac:dyDescent="0.2">
      <c r="A336" s="36"/>
      <c r="B336" s="74" t="s">
        <v>394</v>
      </c>
      <c r="C336" s="2">
        <v>908</v>
      </c>
      <c r="D336" s="3" t="s">
        <v>19</v>
      </c>
      <c r="E336" s="3" t="s">
        <v>54</v>
      </c>
      <c r="F336" s="2" t="s">
        <v>393</v>
      </c>
      <c r="G336" s="4"/>
      <c r="H336" s="4"/>
      <c r="I336" s="39">
        <f>I337</f>
        <v>1467</v>
      </c>
      <c r="J336" s="39">
        <f>J337</f>
        <v>0</v>
      </c>
      <c r="K336" s="39">
        <f>J336-I336</f>
        <v>-1467</v>
      </c>
      <c r="L336" s="39">
        <f>J336/I336*100</f>
        <v>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5.75" x14ac:dyDescent="0.2">
      <c r="A337" s="36"/>
      <c r="B337" s="1" t="s">
        <v>116</v>
      </c>
      <c r="C337" s="2">
        <v>908</v>
      </c>
      <c r="D337" s="3" t="s">
        <v>19</v>
      </c>
      <c r="E337" s="3" t="s">
        <v>54</v>
      </c>
      <c r="F337" s="2" t="s">
        <v>393</v>
      </c>
      <c r="G337" s="4">
        <v>500</v>
      </c>
      <c r="H337" s="4"/>
      <c r="I337" s="39">
        <v>1467</v>
      </c>
      <c r="J337" s="39">
        <v>0</v>
      </c>
      <c r="K337" s="39">
        <f>J337-I337</f>
        <v>-1467</v>
      </c>
      <c r="L337" s="39">
        <f>J337/I337*100</f>
        <v>0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s="8" customFormat="1" ht="31.5" x14ac:dyDescent="0.2">
      <c r="A338" s="45"/>
      <c r="B338" s="1" t="s">
        <v>113</v>
      </c>
      <c r="C338" s="2">
        <v>908</v>
      </c>
      <c r="D338" s="3" t="s">
        <v>19</v>
      </c>
      <c r="E338" s="3" t="s">
        <v>54</v>
      </c>
      <c r="F338" s="2" t="s">
        <v>222</v>
      </c>
      <c r="G338" s="4"/>
      <c r="H338" s="4"/>
      <c r="I338" s="39">
        <f>I339+I340</f>
        <v>197.5</v>
      </c>
      <c r="J338" s="39">
        <f>J339+J340</f>
        <v>82.29</v>
      </c>
      <c r="K338" s="39">
        <f t="shared" si="19"/>
        <v>-115.21</v>
      </c>
      <c r="L338" s="39">
        <f t="shared" si="20"/>
        <v>41.665822784810132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 s="8" customFormat="1" ht="15.75" x14ac:dyDescent="0.2">
      <c r="A339" s="45"/>
      <c r="B339" s="1" t="s">
        <v>168</v>
      </c>
      <c r="C339" s="2">
        <v>908</v>
      </c>
      <c r="D339" s="3" t="s">
        <v>19</v>
      </c>
      <c r="E339" s="3" t="s">
        <v>54</v>
      </c>
      <c r="F339" s="2" t="s">
        <v>222</v>
      </c>
      <c r="G339" s="4">
        <v>200</v>
      </c>
      <c r="H339" s="4"/>
      <c r="I339" s="39">
        <v>32.5</v>
      </c>
      <c r="J339" s="39">
        <v>0</v>
      </c>
      <c r="K339" s="39">
        <f t="shared" si="19"/>
        <v>-32.5</v>
      </c>
      <c r="L339" s="39">
        <f t="shared" si="20"/>
        <v>0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s="8" customFormat="1" ht="15.75" x14ac:dyDescent="0.2">
      <c r="A340" s="45"/>
      <c r="B340" s="1" t="s">
        <v>116</v>
      </c>
      <c r="C340" s="2">
        <v>908</v>
      </c>
      <c r="D340" s="3" t="s">
        <v>19</v>
      </c>
      <c r="E340" s="3" t="s">
        <v>54</v>
      </c>
      <c r="F340" s="2" t="s">
        <v>222</v>
      </c>
      <c r="G340" s="4">
        <v>500</v>
      </c>
      <c r="H340" s="4"/>
      <c r="I340" s="39">
        <v>165</v>
      </c>
      <c r="J340" s="39">
        <v>82.29</v>
      </c>
      <c r="K340" s="39">
        <f t="shared" si="19"/>
        <v>-82.71</v>
      </c>
      <c r="L340" s="39">
        <f t="shared" si="20"/>
        <v>49.872727272727275</v>
      </c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 s="8" customFormat="1" ht="47.25" x14ac:dyDescent="0.2">
      <c r="A341" s="45"/>
      <c r="B341" s="1" t="s">
        <v>327</v>
      </c>
      <c r="C341" s="2">
        <v>908</v>
      </c>
      <c r="D341" s="3" t="s">
        <v>19</v>
      </c>
      <c r="E341" s="3" t="s">
        <v>54</v>
      </c>
      <c r="F341" s="2" t="s">
        <v>328</v>
      </c>
      <c r="G341" s="4"/>
      <c r="H341" s="4"/>
      <c r="I341" s="39">
        <f>I342</f>
        <v>0.5</v>
      </c>
      <c r="J341" s="39">
        <f>J342</f>
        <v>0</v>
      </c>
      <c r="K341" s="39">
        <f t="shared" si="19"/>
        <v>-0.5</v>
      </c>
      <c r="L341" s="39">
        <f t="shared" si="20"/>
        <v>0</v>
      </c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s="8" customFormat="1" ht="15.75" x14ac:dyDescent="0.2">
      <c r="A342" s="45"/>
      <c r="B342" s="1" t="s">
        <v>168</v>
      </c>
      <c r="C342" s="2">
        <v>908</v>
      </c>
      <c r="D342" s="3" t="s">
        <v>19</v>
      </c>
      <c r="E342" s="3" t="s">
        <v>54</v>
      </c>
      <c r="F342" s="2" t="s">
        <v>328</v>
      </c>
      <c r="G342" s="4">
        <v>200</v>
      </c>
      <c r="H342" s="4"/>
      <c r="I342" s="39">
        <v>0.5</v>
      </c>
      <c r="J342" s="39">
        <v>0</v>
      </c>
      <c r="K342" s="39">
        <f t="shared" ref="K342:K403" si="27">SUM(J342-I342)</f>
        <v>-0.5</v>
      </c>
      <c r="L342" s="39">
        <f t="shared" ref="L342:L403" si="28">SUM(J342/I342*100)</f>
        <v>0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 ht="31.5" x14ac:dyDescent="0.2">
      <c r="A343" s="36"/>
      <c r="B343" s="1" t="s">
        <v>76</v>
      </c>
      <c r="C343" s="2">
        <v>908</v>
      </c>
      <c r="D343" s="3" t="s">
        <v>19</v>
      </c>
      <c r="E343" s="3" t="s">
        <v>54</v>
      </c>
      <c r="F343" s="2" t="s">
        <v>158</v>
      </c>
      <c r="G343" s="4"/>
      <c r="H343" s="4"/>
      <c r="I343" s="39">
        <f>I344</f>
        <v>197.6</v>
      </c>
      <c r="J343" s="39">
        <f>J344</f>
        <v>142.13934</v>
      </c>
      <c r="K343" s="39">
        <f t="shared" si="27"/>
        <v>-55.46065999999999</v>
      </c>
      <c r="L343" s="39">
        <f t="shared" si="28"/>
        <v>71.932864372469638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31.5" x14ac:dyDescent="0.2">
      <c r="A344" s="36"/>
      <c r="B344" s="1" t="s">
        <v>293</v>
      </c>
      <c r="C344" s="2">
        <v>908</v>
      </c>
      <c r="D344" s="3" t="s">
        <v>19</v>
      </c>
      <c r="E344" s="3" t="s">
        <v>54</v>
      </c>
      <c r="F344" s="2" t="s">
        <v>211</v>
      </c>
      <c r="G344" s="4"/>
      <c r="H344" s="4"/>
      <c r="I344" s="39">
        <f>I345</f>
        <v>197.6</v>
      </c>
      <c r="J344" s="39">
        <f>J345</f>
        <v>142.13934</v>
      </c>
      <c r="K344" s="39">
        <f t="shared" si="27"/>
        <v>-55.46065999999999</v>
      </c>
      <c r="L344" s="39">
        <f t="shared" si="28"/>
        <v>71.932864372469638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9.5" customHeight="1" x14ac:dyDescent="0.2">
      <c r="A345" s="36"/>
      <c r="B345" s="1" t="s">
        <v>10</v>
      </c>
      <c r="C345" s="2">
        <v>908</v>
      </c>
      <c r="D345" s="3" t="s">
        <v>19</v>
      </c>
      <c r="E345" s="3" t="s">
        <v>54</v>
      </c>
      <c r="F345" s="2" t="s">
        <v>211</v>
      </c>
      <c r="G345" s="4">
        <v>200</v>
      </c>
      <c r="H345" s="4"/>
      <c r="I345" s="39">
        <v>197.6</v>
      </c>
      <c r="J345" s="39">
        <v>142.13934</v>
      </c>
      <c r="K345" s="39">
        <f t="shared" si="27"/>
        <v>-55.46065999999999</v>
      </c>
      <c r="L345" s="39">
        <f t="shared" si="28"/>
        <v>71.932864372469638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5.75" x14ac:dyDescent="0.2">
      <c r="A346" s="36"/>
      <c r="B346" s="1" t="s">
        <v>38</v>
      </c>
      <c r="C346" s="2">
        <v>908</v>
      </c>
      <c r="D346" s="3" t="s">
        <v>25</v>
      </c>
      <c r="E346" s="3"/>
      <c r="F346" s="2"/>
      <c r="G346" s="4"/>
      <c r="H346" s="4"/>
      <c r="I346" s="39">
        <f>I347</f>
        <v>2558.8000000000002</v>
      </c>
      <c r="J346" s="39">
        <f>J347</f>
        <v>730.77739000000008</v>
      </c>
      <c r="K346" s="39">
        <f t="shared" si="27"/>
        <v>-1828.02261</v>
      </c>
      <c r="L346" s="39">
        <f t="shared" si="28"/>
        <v>28.559379005783963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31.5" x14ac:dyDescent="0.2">
      <c r="A347" s="36"/>
      <c r="B347" s="1" t="s">
        <v>39</v>
      </c>
      <c r="C347" s="2">
        <v>908</v>
      </c>
      <c r="D347" s="3" t="s">
        <v>25</v>
      </c>
      <c r="E347" s="3" t="s">
        <v>18</v>
      </c>
      <c r="F347" s="2"/>
      <c r="G347" s="4"/>
      <c r="H347" s="4"/>
      <c r="I347" s="39">
        <f>I348</f>
        <v>2558.8000000000002</v>
      </c>
      <c r="J347" s="39">
        <f>J348</f>
        <v>730.77739000000008</v>
      </c>
      <c r="K347" s="39">
        <f t="shared" si="27"/>
        <v>-1828.02261</v>
      </c>
      <c r="L347" s="39">
        <f t="shared" si="28"/>
        <v>28.559379005783963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47.25" x14ac:dyDescent="0.2">
      <c r="A348" s="36"/>
      <c r="B348" s="1" t="s">
        <v>96</v>
      </c>
      <c r="C348" s="2">
        <v>908</v>
      </c>
      <c r="D348" s="3" t="s">
        <v>25</v>
      </c>
      <c r="E348" s="3" t="s">
        <v>18</v>
      </c>
      <c r="F348" s="2" t="s">
        <v>206</v>
      </c>
      <c r="G348" s="4"/>
      <c r="H348" s="4"/>
      <c r="I348" s="39">
        <f>I349+I353+I351</f>
        <v>2558.8000000000002</v>
      </c>
      <c r="J348" s="39">
        <f>J349+J353+J351</f>
        <v>730.77739000000008</v>
      </c>
      <c r="K348" s="39">
        <f t="shared" si="27"/>
        <v>-1828.02261</v>
      </c>
      <c r="L348" s="39">
        <f t="shared" si="28"/>
        <v>28.559379005783963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8.75" customHeight="1" x14ac:dyDescent="0.2">
      <c r="A349" s="36"/>
      <c r="B349" s="1" t="s">
        <v>436</v>
      </c>
      <c r="C349" s="2">
        <v>908</v>
      </c>
      <c r="D349" s="3" t="s">
        <v>25</v>
      </c>
      <c r="E349" s="3" t="s">
        <v>18</v>
      </c>
      <c r="F349" s="2" t="s">
        <v>372</v>
      </c>
      <c r="G349" s="4"/>
      <c r="H349" s="4"/>
      <c r="I349" s="39">
        <f>I350</f>
        <v>1010</v>
      </c>
      <c r="J349" s="39">
        <f>J350</f>
        <v>0</v>
      </c>
      <c r="K349" s="39">
        <f t="shared" si="27"/>
        <v>-1010</v>
      </c>
      <c r="L349" s="39">
        <f t="shared" si="28"/>
        <v>0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5.75" x14ac:dyDescent="0.2">
      <c r="A350" s="36"/>
      <c r="B350" s="26" t="s">
        <v>168</v>
      </c>
      <c r="C350" s="2">
        <v>908</v>
      </c>
      <c r="D350" s="3" t="s">
        <v>25</v>
      </c>
      <c r="E350" s="3" t="s">
        <v>18</v>
      </c>
      <c r="F350" s="2" t="s">
        <v>372</v>
      </c>
      <c r="G350" s="4">
        <v>200</v>
      </c>
      <c r="H350" s="4"/>
      <c r="I350" s="39">
        <v>1010</v>
      </c>
      <c r="J350" s="39">
        <v>0</v>
      </c>
      <c r="K350" s="39">
        <f t="shared" si="27"/>
        <v>-1010</v>
      </c>
      <c r="L350" s="39">
        <f t="shared" si="28"/>
        <v>0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31.5" x14ac:dyDescent="0.2">
      <c r="A351" s="36"/>
      <c r="B351" s="75" t="s">
        <v>413</v>
      </c>
      <c r="C351" s="2">
        <v>908</v>
      </c>
      <c r="D351" s="3" t="s">
        <v>25</v>
      </c>
      <c r="E351" s="3" t="s">
        <v>18</v>
      </c>
      <c r="F351" s="2" t="s">
        <v>412</v>
      </c>
      <c r="G351" s="4"/>
      <c r="H351" s="4"/>
      <c r="I351" s="39">
        <f>I352</f>
        <v>30</v>
      </c>
      <c r="J351" s="39">
        <f>J352</f>
        <v>0</v>
      </c>
      <c r="K351" s="39">
        <f t="shared" ref="K351:K356" si="29">J351-I351</f>
        <v>-30</v>
      </c>
      <c r="L351" s="39">
        <f t="shared" ref="L351:L356" si="30">J351/I351*100</f>
        <v>0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5.75" x14ac:dyDescent="0.2">
      <c r="A352" s="36"/>
      <c r="B352" s="26" t="s">
        <v>168</v>
      </c>
      <c r="C352" s="2">
        <v>908</v>
      </c>
      <c r="D352" s="3" t="s">
        <v>25</v>
      </c>
      <c r="E352" s="3" t="s">
        <v>18</v>
      </c>
      <c r="F352" s="2" t="s">
        <v>412</v>
      </c>
      <c r="G352" s="4">
        <v>200</v>
      </c>
      <c r="H352" s="4"/>
      <c r="I352" s="39">
        <v>30</v>
      </c>
      <c r="J352" s="39">
        <v>0</v>
      </c>
      <c r="K352" s="39">
        <f t="shared" si="29"/>
        <v>-30</v>
      </c>
      <c r="L352" s="39">
        <f t="shared" si="30"/>
        <v>0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5.75" x14ac:dyDescent="0.2">
      <c r="A353" s="36"/>
      <c r="B353" s="74" t="s">
        <v>398</v>
      </c>
      <c r="C353" s="2">
        <v>908</v>
      </c>
      <c r="D353" s="3" t="s">
        <v>25</v>
      </c>
      <c r="E353" s="3" t="s">
        <v>18</v>
      </c>
      <c r="F353" s="2" t="s">
        <v>397</v>
      </c>
      <c r="G353" s="4"/>
      <c r="H353" s="4"/>
      <c r="I353" s="39">
        <f>I354</f>
        <v>1518.8</v>
      </c>
      <c r="J353" s="39">
        <f>J354</f>
        <v>730.77739000000008</v>
      </c>
      <c r="K353" s="39">
        <f t="shared" si="29"/>
        <v>-788.02260999999987</v>
      </c>
      <c r="L353" s="39">
        <f t="shared" si="30"/>
        <v>48.115445746642095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5.75" x14ac:dyDescent="0.2">
      <c r="A354" s="36"/>
      <c r="B354" s="74" t="s">
        <v>207</v>
      </c>
      <c r="C354" s="2">
        <v>908</v>
      </c>
      <c r="D354" s="3" t="s">
        <v>25</v>
      </c>
      <c r="E354" s="3" t="s">
        <v>18</v>
      </c>
      <c r="F354" s="2" t="s">
        <v>396</v>
      </c>
      <c r="G354" s="4"/>
      <c r="H354" s="4"/>
      <c r="I354" s="39">
        <f>I355</f>
        <v>1518.8</v>
      </c>
      <c r="J354" s="39">
        <f>J355</f>
        <v>730.77739000000008</v>
      </c>
      <c r="K354" s="39">
        <f t="shared" si="29"/>
        <v>-788.02260999999987</v>
      </c>
      <c r="L354" s="39">
        <f t="shared" si="30"/>
        <v>48.115445746642095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31.5" x14ac:dyDescent="0.2">
      <c r="A355" s="36"/>
      <c r="B355" s="74" t="s">
        <v>90</v>
      </c>
      <c r="C355" s="2">
        <v>908</v>
      </c>
      <c r="D355" s="3" t="s">
        <v>25</v>
      </c>
      <c r="E355" s="3" t="s">
        <v>18</v>
      </c>
      <c r="F355" s="2" t="s">
        <v>395</v>
      </c>
      <c r="G355" s="4"/>
      <c r="H355" s="4"/>
      <c r="I355" s="39">
        <f>I356+I357+I358</f>
        <v>1518.8</v>
      </c>
      <c r="J355" s="39">
        <f>J356+J357+J358</f>
        <v>730.77739000000008</v>
      </c>
      <c r="K355" s="39">
        <f t="shared" si="29"/>
        <v>-788.02260999999987</v>
      </c>
      <c r="L355" s="39">
        <f t="shared" si="30"/>
        <v>48.115445746642095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47.25" x14ac:dyDescent="0.2">
      <c r="A356" s="36"/>
      <c r="B356" s="1" t="s">
        <v>20</v>
      </c>
      <c r="C356" s="2">
        <v>908</v>
      </c>
      <c r="D356" s="3" t="s">
        <v>25</v>
      </c>
      <c r="E356" s="3" t="s">
        <v>18</v>
      </c>
      <c r="F356" s="2" t="s">
        <v>395</v>
      </c>
      <c r="G356" s="4">
        <v>100</v>
      </c>
      <c r="H356" s="4"/>
      <c r="I356" s="39">
        <v>1418.6</v>
      </c>
      <c r="J356" s="39">
        <v>704.20595000000003</v>
      </c>
      <c r="K356" s="39">
        <f t="shared" si="29"/>
        <v>-714.39404999999988</v>
      </c>
      <c r="L356" s="39">
        <f t="shared" si="30"/>
        <v>49.640910052164109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5.75" x14ac:dyDescent="0.2">
      <c r="A357" s="29" t="s">
        <v>0</v>
      </c>
      <c r="B357" s="1" t="s">
        <v>168</v>
      </c>
      <c r="C357" s="2">
        <v>908</v>
      </c>
      <c r="D357" s="2" t="s">
        <v>25</v>
      </c>
      <c r="E357" s="2" t="s">
        <v>18</v>
      </c>
      <c r="F357" s="2" t="s">
        <v>395</v>
      </c>
      <c r="G357" s="4" t="s">
        <v>11</v>
      </c>
      <c r="H357" s="4"/>
      <c r="I357" s="39">
        <v>99.2</v>
      </c>
      <c r="J357" s="39">
        <v>26.355720000000002</v>
      </c>
      <c r="K357" s="39">
        <f t="shared" si="27"/>
        <v>-72.844279999999998</v>
      </c>
      <c r="L357" s="39">
        <f t="shared" si="28"/>
        <v>26.56826612903226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5.75" x14ac:dyDescent="0.2">
      <c r="A358" s="29"/>
      <c r="B358" s="1" t="s">
        <v>22</v>
      </c>
      <c r="C358" s="2">
        <v>908</v>
      </c>
      <c r="D358" s="2" t="s">
        <v>25</v>
      </c>
      <c r="E358" s="2" t="s">
        <v>18</v>
      </c>
      <c r="F358" s="2" t="s">
        <v>395</v>
      </c>
      <c r="G358" s="4">
        <v>800</v>
      </c>
      <c r="H358" s="4"/>
      <c r="I358" s="39">
        <v>1</v>
      </c>
      <c r="J358" s="39">
        <v>0.21572</v>
      </c>
      <c r="K358" s="39">
        <f t="shared" si="27"/>
        <v>-0.78427999999999998</v>
      </c>
      <c r="L358" s="39">
        <f t="shared" si="28"/>
        <v>21.571999999999999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5.75" x14ac:dyDescent="0.2">
      <c r="A359" s="36"/>
      <c r="B359" s="1" t="s">
        <v>97</v>
      </c>
      <c r="C359" s="2">
        <v>908</v>
      </c>
      <c r="D359" s="3" t="s">
        <v>8</v>
      </c>
      <c r="E359" s="3"/>
      <c r="F359" s="2"/>
      <c r="G359" s="4"/>
      <c r="H359" s="4"/>
      <c r="I359" s="39">
        <f>I360+I367+I375+I370</f>
        <v>1930.7</v>
      </c>
      <c r="J359" s="39">
        <f>J360+J365+J370+J375</f>
        <v>256.38260000000002</v>
      </c>
      <c r="K359" s="39">
        <f t="shared" si="27"/>
        <v>-1674.3173999999999</v>
      </c>
      <c r="L359" s="39">
        <f t="shared" si="28"/>
        <v>13.279256228310976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5.75" x14ac:dyDescent="0.2">
      <c r="A360" s="36"/>
      <c r="B360" s="1" t="s">
        <v>44</v>
      </c>
      <c r="C360" s="2">
        <v>908</v>
      </c>
      <c r="D360" s="3" t="s">
        <v>8</v>
      </c>
      <c r="E360" s="3" t="s">
        <v>17</v>
      </c>
      <c r="F360" s="2"/>
      <c r="G360" s="4"/>
      <c r="H360" s="4"/>
      <c r="I360" s="39">
        <f t="shared" ref="I360:J363" si="31">I361</f>
        <v>150</v>
      </c>
      <c r="J360" s="39">
        <f t="shared" si="31"/>
        <v>0</v>
      </c>
      <c r="K360" s="39">
        <f t="shared" si="27"/>
        <v>-150</v>
      </c>
      <c r="L360" s="39">
        <f t="shared" si="28"/>
        <v>0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33.75" customHeight="1" x14ac:dyDescent="0.2">
      <c r="A361" s="36"/>
      <c r="B361" s="1" t="s">
        <v>437</v>
      </c>
      <c r="C361" s="2">
        <v>908</v>
      </c>
      <c r="D361" s="3" t="s">
        <v>8</v>
      </c>
      <c r="E361" s="3" t="s">
        <v>17</v>
      </c>
      <c r="F361" s="2" t="s">
        <v>208</v>
      </c>
      <c r="G361" s="4"/>
      <c r="H361" s="4"/>
      <c r="I361" s="39">
        <f>I363</f>
        <v>150</v>
      </c>
      <c r="J361" s="39">
        <f>J363</f>
        <v>0</v>
      </c>
      <c r="K361" s="39">
        <f t="shared" si="27"/>
        <v>-150</v>
      </c>
      <c r="L361" s="39">
        <f t="shared" si="28"/>
        <v>0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5.75" x14ac:dyDescent="0.2">
      <c r="A362" s="36"/>
      <c r="B362" s="74" t="s">
        <v>401</v>
      </c>
      <c r="C362" s="2">
        <v>908</v>
      </c>
      <c r="D362" s="3" t="s">
        <v>8</v>
      </c>
      <c r="E362" s="3" t="s">
        <v>17</v>
      </c>
      <c r="F362" s="2" t="s">
        <v>400</v>
      </c>
      <c r="G362" s="4"/>
      <c r="H362" s="4"/>
      <c r="I362" s="39">
        <f>I363</f>
        <v>150</v>
      </c>
      <c r="J362" s="39">
        <f>J363</f>
        <v>0</v>
      </c>
      <c r="K362" s="39">
        <f>J362-I362</f>
        <v>-150</v>
      </c>
      <c r="L362" s="39">
        <f>J362/I362*100</f>
        <v>0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31.5" x14ac:dyDescent="0.2">
      <c r="A363" s="36"/>
      <c r="B363" s="74" t="s">
        <v>98</v>
      </c>
      <c r="C363" s="2">
        <v>908</v>
      </c>
      <c r="D363" s="3" t="s">
        <v>8</v>
      </c>
      <c r="E363" s="3" t="s">
        <v>17</v>
      </c>
      <c r="F363" s="2" t="s">
        <v>399</v>
      </c>
      <c r="G363" s="4"/>
      <c r="H363" s="4"/>
      <c r="I363" s="39">
        <f t="shared" si="31"/>
        <v>150</v>
      </c>
      <c r="J363" s="39">
        <f t="shared" si="31"/>
        <v>0</v>
      </c>
      <c r="K363" s="39">
        <f t="shared" si="27"/>
        <v>-150</v>
      </c>
      <c r="L363" s="39">
        <f t="shared" si="28"/>
        <v>0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5.75" x14ac:dyDescent="0.2">
      <c r="A364" s="36"/>
      <c r="B364" s="1" t="s">
        <v>16</v>
      </c>
      <c r="C364" s="2">
        <v>908</v>
      </c>
      <c r="D364" s="3" t="s">
        <v>8</v>
      </c>
      <c r="E364" s="3" t="s">
        <v>17</v>
      </c>
      <c r="F364" s="2" t="s">
        <v>399</v>
      </c>
      <c r="G364" s="4">
        <v>300</v>
      </c>
      <c r="H364" s="4"/>
      <c r="I364" s="39">
        <v>150</v>
      </c>
      <c r="J364" s="39">
        <v>0</v>
      </c>
      <c r="K364" s="39">
        <f t="shared" si="27"/>
        <v>-150</v>
      </c>
      <c r="L364" s="39">
        <f t="shared" si="28"/>
        <v>0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s="8" customFormat="1" ht="15.75" x14ac:dyDescent="0.2">
      <c r="A365" s="45"/>
      <c r="B365" s="1" t="s">
        <v>209</v>
      </c>
      <c r="C365" s="2">
        <v>908</v>
      </c>
      <c r="D365" s="3" t="s">
        <v>8</v>
      </c>
      <c r="E365" s="3" t="s">
        <v>34</v>
      </c>
      <c r="F365" s="2"/>
      <c r="G365" s="4"/>
      <c r="H365" s="4"/>
      <c r="I365" s="39">
        <f t="shared" ref="I365:J368" si="32">I366</f>
        <v>708</v>
      </c>
      <c r="J365" s="39">
        <f t="shared" si="32"/>
        <v>256.38260000000002</v>
      </c>
      <c r="K365" s="39">
        <f t="shared" si="27"/>
        <v>-451.61739999999998</v>
      </c>
      <c r="L365" s="39">
        <f t="shared" si="28"/>
        <v>36.212231638418082</v>
      </c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s="8" customFormat="1" ht="31.5" x14ac:dyDescent="0.2">
      <c r="A366" s="45"/>
      <c r="B366" s="1" t="s">
        <v>76</v>
      </c>
      <c r="C366" s="2">
        <v>908</v>
      </c>
      <c r="D366" s="3" t="s">
        <v>8</v>
      </c>
      <c r="E366" s="3" t="s">
        <v>34</v>
      </c>
      <c r="F366" s="2" t="s">
        <v>158</v>
      </c>
      <c r="G366" s="4"/>
      <c r="H366" s="4"/>
      <c r="I366" s="39">
        <f t="shared" si="32"/>
        <v>708</v>
      </c>
      <c r="J366" s="39">
        <f t="shared" si="32"/>
        <v>256.38260000000002</v>
      </c>
      <c r="K366" s="39">
        <f t="shared" si="27"/>
        <v>-451.61739999999998</v>
      </c>
      <c r="L366" s="39">
        <f t="shared" si="28"/>
        <v>36.212231638418082</v>
      </c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s="8" customFormat="1" ht="15.75" x14ac:dyDescent="0.2">
      <c r="A367" s="45"/>
      <c r="B367" s="1" t="s">
        <v>294</v>
      </c>
      <c r="C367" s="2">
        <v>908</v>
      </c>
      <c r="D367" s="3" t="s">
        <v>8</v>
      </c>
      <c r="E367" s="3" t="s">
        <v>34</v>
      </c>
      <c r="F367" s="2" t="s">
        <v>220</v>
      </c>
      <c r="G367" s="4"/>
      <c r="H367" s="4"/>
      <c r="I367" s="39">
        <f t="shared" si="32"/>
        <v>708</v>
      </c>
      <c r="J367" s="39">
        <f t="shared" si="32"/>
        <v>256.38260000000002</v>
      </c>
      <c r="K367" s="39">
        <f t="shared" si="27"/>
        <v>-451.61739999999998</v>
      </c>
      <c r="L367" s="39">
        <f t="shared" si="28"/>
        <v>36.212231638418082</v>
      </c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s="8" customFormat="1" ht="16.5" customHeight="1" x14ac:dyDescent="0.2">
      <c r="A368" s="45"/>
      <c r="B368" s="1" t="s">
        <v>295</v>
      </c>
      <c r="C368" s="2">
        <v>908</v>
      </c>
      <c r="D368" s="3" t="s">
        <v>8</v>
      </c>
      <c r="E368" s="3" t="s">
        <v>34</v>
      </c>
      <c r="F368" s="2" t="s">
        <v>292</v>
      </c>
      <c r="G368" s="4"/>
      <c r="H368" s="4"/>
      <c r="I368" s="39">
        <f t="shared" si="32"/>
        <v>708</v>
      </c>
      <c r="J368" s="39">
        <f t="shared" si="32"/>
        <v>256.38260000000002</v>
      </c>
      <c r="K368" s="39">
        <f t="shared" si="27"/>
        <v>-451.61739999999998</v>
      </c>
      <c r="L368" s="39">
        <f t="shared" si="28"/>
        <v>36.212231638418082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s="8" customFormat="1" ht="15.75" x14ac:dyDescent="0.2">
      <c r="A369" s="45"/>
      <c r="B369" s="1" t="s">
        <v>22</v>
      </c>
      <c r="C369" s="2">
        <v>908</v>
      </c>
      <c r="D369" s="3" t="s">
        <v>8</v>
      </c>
      <c r="E369" s="3" t="s">
        <v>34</v>
      </c>
      <c r="F369" s="2" t="s">
        <v>292</v>
      </c>
      <c r="G369" s="4">
        <v>800</v>
      </c>
      <c r="H369" s="4"/>
      <c r="I369" s="39">
        <v>708</v>
      </c>
      <c r="J369" s="39">
        <v>256.38260000000002</v>
      </c>
      <c r="K369" s="39">
        <f t="shared" si="27"/>
        <v>-451.61739999999998</v>
      </c>
      <c r="L369" s="39">
        <f t="shared" si="28"/>
        <v>36.212231638418082</v>
      </c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ht="15.75" x14ac:dyDescent="0.2">
      <c r="A370" s="36"/>
      <c r="B370" s="1" t="s">
        <v>129</v>
      </c>
      <c r="C370" s="2">
        <v>908</v>
      </c>
      <c r="D370" s="3" t="s">
        <v>8</v>
      </c>
      <c r="E370" s="3" t="s">
        <v>18</v>
      </c>
      <c r="F370" s="2"/>
      <c r="G370" s="4"/>
      <c r="H370" s="4"/>
      <c r="I370" s="39">
        <f>I371</f>
        <v>522.70000000000005</v>
      </c>
      <c r="J370" s="39">
        <f>J371</f>
        <v>0</v>
      </c>
      <c r="K370" s="39">
        <f t="shared" si="27"/>
        <v>-522.70000000000005</v>
      </c>
      <c r="L370" s="39">
        <f t="shared" si="28"/>
        <v>0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31.5" x14ac:dyDescent="0.2">
      <c r="A371" s="61"/>
      <c r="B371" s="1" t="s">
        <v>115</v>
      </c>
      <c r="C371" s="2">
        <v>908</v>
      </c>
      <c r="D371" s="3" t="s">
        <v>8</v>
      </c>
      <c r="E371" s="3" t="s">
        <v>18</v>
      </c>
      <c r="F371" s="2" t="s">
        <v>201</v>
      </c>
      <c r="G371" s="4"/>
      <c r="H371" s="4"/>
      <c r="I371" s="39">
        <f t="shared" ref="I371" si="33">I372</f>
        <v>522.70000000000005</v>
      </c>
      <c r="J371" s="39">
        <f>J372</f>
        <v>0</v>
      </c>
      <c r="K371" s="39">
        <f t="shared" si="27"/>
        <v>-522.70000000000005</v>
      </c>
      <c r="L371" s="39">
        <f t="shared" si="28"/>
        <v>0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31.5" x14ac:dyDescent="0.2">
      <c r="A372" s="61"/>
      <c r="B372" s="1" t="s">
        <v>385</v>
      </c>
      <c r="C372" s="2">
        <v>908</v>
      </c>
      <c r="D372" s="3" t="s">
        <v>8</v>
      </c>
      <c r="E372" s="3" t="s">
        <v>18</v>
      </c>
      <c r="F372" s="2" t="s">
        <v>202</v>
      </c>
      <c r="G372" s="4"/>
      <c r="H372" s="4"/>
      <c r="I372" s="39">
        <f>I373</f>
        <v>522.70000000000005</v>
      </c>
      <c r="J372" s="39">
        <f>J373</f>
        <v>0</v>
      </c>
      <c r="K372" s="39">
        <f t="shared" si="27"/>
        <v>-522.70000000000005</v>
      </c>
      <c r="L372" s="39">
        <f t="shared" si="28"/>
        <v>0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47.25" x14ac:dyDescent="0.2">
      <c r="A373" s="61"/>
      <c r="B373" s="1" t="s">
        <v>347</v>
      </c>
      <c r="C373" s="2">
        <v>908</v>
      </c>
      <c r="D373" s="3" t="s">
        <v>8</v>
      </c>
      <c r="E373" s="3" t="s">
        <v>18</v>
      </c>
      <c r="F373" s="2" t="s">
        <v>346</v>
      </c>
      <c r="G373" s="4"/>
      <c r="H373" s="4"/>
      <c r="I373" s="39">
        <f>I374</f>
        <v>522.70000000000005</v>
      </c>
      <c r="J373" s="39">
        <f>J374</f>
        <v>0</v>
      </c>
      <c r="K373" s="39">
        <f t="shared" si="27"/>
        <v>-522.70000000000005</v>
      </c>
      <c r="L373" s="39">
        <f t="shared" si="28"/>
        <v>0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5.75" x14ac:dyDescent="0.2">
      <c r="A374" s="61"/>
      <c r="B374" s="1" t="s">
        <v>168</v>
      </c>
      <c r="C374" s="2">
        <v>908</v>
      </c>
      <c r="D374" s="3" t="s">
        <v>8</v>
      </c>
      <c r="E374" s="3" t="s">
        <v>18</v>
      </c>
      <c r="F374" s="2" t="s">
        <v>346</v>
      </c>
      <c r="G374" s="4">
        <v>200</v>
      </c>
      <c r="H374" s="4"/>
      <c r="I374" s="39">
        <v>522.70000000000005</v>
      </c>
      <c r="J374" s="39">
        <v>0</v>
      </c>
      <c r="K374" s="39">
        <f t="shared" si="27"/>
        <v>-522.70000000000005</v>
      </c>
      <c r="L374" s="39">
        <f t="shared" si="28"/>
        <v>0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5.75" x14ac:dyDescent="0.2">
      <c r="A375" s="36"/>
      <c r="B375" s="1" t="s">
        <v>45</v>
      </c>
      <c r="C375" s="2">
        <v>908</v>
      </c>
      <c r="D375" s="3" t="s">
        <v>8</v>
      </c>
      <c r="E375" s="3" t="s">
        <v>46</v>
      </c>
      <c r="F375" s="2"/>
      <c r="G375" s="4"/>
      <c r="H375" s="4"/>
      <c r="I375" s="39">
        <f>I376+I379</f>
        <v>550</v>
      </c>
      <c r="J375" s="39">
        <f>J376+J380</f>
        <v>0</v>
      </c>
      <c r="K375" s="39">
        <f t="shared" si="27"/>
        <v>-550</v>
      </c>
      <c r="L375" s="39">
        <f t="shared" si="28"/>
        <v>0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31.5" x14ac:dyDescent="0.2">
      <c r="A376" s="36"/>
      <c r="B376" s="1" t="s">
        <v>76</v>
      </c>
      <c r="C376" s="2">
        <v>908</v>
      </c>
      <c r="D376" s="3" t="s">
        <v>8</v>
      </c>
      <c r="E376" s="3" t="s">
        <v>46</v>
      </c>
      <c r="F376" s="2" t="s">
        <v>158</v>
      </c>
      <c r="G376" s="4"/>
      <c r="H376" s="4"/>
      <c r="I376" s="39">
        <f>I377</f>
        <v>300</v>
      </c>
      <c r="J376" s="39">
        <f>J377</f>
        <v>0</v>
      </c>
      <c r="K376" s="39">
        <f t="shared" si="27"/>
        <v>-300</v>
      </c>
      <c r="L376" s="39">
        <f t="shared" si="28"/>
        <v>0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5.75" x14ac:dyDescent="0.2">
      <c r="A377" s="36"/>
      <c r="B377" s="1" t="s">
        <v>117</v>
      </c>
      <c r="C377" s="2">
        <v>908</v>
      </c>
      <c r="D377" s="3" t="s">
        <v>8</v>
      </c>
      <c r="E377" s="3" t="s">
        <v>46</v>
      </c>
      <c r="F377" s="2" t="s">
        <v>291</v>
      </c>
      <c r="G377" s="4"/>
      <c r="H377" s="4"/>
      <c r="I377" s="39">
        <f>I378</f>
        <v>300</v>
      </c>
      <c r="J377" s="39">
        <f>J378</f>
        <v>0</v>
      </c>
      <c r="K377" s="39">
        <f t="shared" si="27"/>
        <v>-300</v>
      </c>
      <c r="L377" s="39">
        <f t="shared" si="28"/>
        <v>0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5.75" x14ac:dyDescent="0.2">
      <c r="A378" s="36"/>
      <c r="B378" s="1" t="s">
        <v>168</v>
      </c>
      <c r="C378" s="2">
        <v>908</v>
      </c>
      <c r="D378" s="3" t="s">
        <v>8</v>
      </c>
      <c r="E378" s="3" t="s">
        <v>46</v>
      </c>
      <c r="F378" s="2" t="s">
        <v>291</v>
      </c>
      <c r="G378" s="4">
        <v>200</v>
      </c>
      <c r="H378" s="4"/>
      <c r="I378" s="39">
        <v>300</v>
      </c>
      <c r="J378" s="39">
        <v>0</v>
      </c>
      <c r="K378" s="39">
        <f t="shared" si="27"/>
        <v>-300</v>
      </c>
      <c r="L378" s="39">
        <f t="shared" si="28"/>
        <v>0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31.5" x14ac:dyDescent="0.2">
      <c r="A379" s="36"/>
      <c r="B379" s="1" t="s">
        <v>115</v>
      </c>
      <c r="C379" s="2">
        <v>908</v>
      </c>
      <c r="D379" s="3" t="s">
        <v>8</v>
      </c>
      <c r="E379" s="3" t="s">
        <v>46</v>
      </c>
      <c r="F379" s="2" t="s">
        <v>201</v>
      </c>
      <c r="G379" s="4"/>
      <c r="H379" s="4"/>
      <c r="I379" s="39">
        <f t="shared" ref="I379" si="34">I380</f>
        <v>250</v>
      </c>
      <c r="J379" s="39">
        <f>J380</f>
        <v>0</v>
      </c>
      <c r="K379" s="39">
        <f t="shared" si="27"/>
        <v>-250</v>
      </c>
      <c r="L379" s="39">
        <f t="shared" si="28"/>
        <v>0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31.5" x14ac:dyDescent="0.2">
      <c r="A380" s="36"/>
      <c r="B380" s="1" t="s">
        <v>438</v>
      </c>
      <c r="C380" s="2">
        <v>908</v>
      </c>
      <c r="D380" s="3" t="s">
        <v>8</v>
      </c>
      <c r="E380" s="3" t="s">
        <v>46</v>
      </c>
      <c r="F380" s="2" t="s">
        <v>202</v>
      </c>
      <c r="G380" s="4"/>
      <c r="H380" s="4"/>
      <c r="I380" s="39">
        <f>I381</f>
        <v>250</v>
      </c>
      <c r="J380" s="39">
        <f>J381</f>
        <v>0</v>
      </c>
      <c r="K380" s="39">
        <f t="shared" si="27"/>
        <v>-250</v>
      </c>
      <c r="L380" s="39">
        <f t="shared" si="28"/>
        <v>0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5.75" x14ac:dyDescent="0.2">
      <c r="A381" s="36"/>
      <c r="B381" s="1" t="s">
        <v>344</v>
      </c>
      <c r="C381" s="2">
        <v>908</v>
      </c>
      <c r="D381" s="3" t="s">
        <v>8</v>
      </c>
      <c r="E381" s="3" t="s">
        <v>46</v>
      </c>
      <c r="F381" s="2" t="s">
        <v>210</v>
      </c>
      <c r="G381" s="4"/>
      <c r="H381" s="4"/>
      <c r="I381" s="39">
        <f>I382</f>
        <v>250</v>
      </c>
      <c r="J381" s="39">
        <f>J382</f>
        <v>0</v>
      </c>
      <c r="K381" s="39">
        <f t="shared" si="27"/>
        <v>-250</v>
      </c>
      <c r="L381" s="39">
        <f t="shared" si="28"/>
        <v>0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5.75" x14ac:dyDescent="0.2">
      <c r="A382" s="36"/>
      <c r="B382" s="1" t="s">
        <v>168</v>
      </c>
      <c r="C382" s="2">
        <v>908</v>
      </c>
      <c r="D382" s="3" t="s">
        <v>8</v>
      </c>
      <c r="E382" s="3" t="s">
        <v>46</v>
      </c>
      <c r="F382" s="2" t="s">
        <v>210</v>
      </c>
      <c r="G382" s="4">
        <v>200</v>
      </c>
      <c r="H382" s="4"/>
      <c r="I382" s="39">
        <v>250</v>
      </c>
      <c r="J382" s="39">
        <v>0</v>
      </c>
      <c r="K382" s="39">
        <f t="shared" si="27"/>
        <v>-250</v>
      </c>
      <c r="L382" s="39">
        <f t="shared" si="28"/>
        <v>0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s="8" customFormat="1" ht="15" customHeight="1" x14ac:dyDescent="0.2">
      <c r="A383" s="45"/>
      <c r="B383" s="1" t="s">
        <v>47</v>
      </c>
      <c r="C383" s="2">
        <v>908</v>
      </c>
      <c r="D383" s="3" t="s">
        <v>17</v>
      </c>
      <c r="E383" s="3"/>
      <c r="F383" s="2"/>
      <c r="G383" s="4"/>
      <c r="H383" s="4"/>
      <c r="I383" s="39">
        <f>I388+I384+I395</f>
        <v>37916.994469999998</v>
      </c>
      <c r="J383" s="39">
        <f>J385+J388+J395</f>
        <v>24581.245879999999</v>
      </c>
      <c r="K383" s="39">
        <f t="shared" si="27"/>
        <v>-13335.748589999999</v>
      </c>
      <c r="L383" s="39">
        <f t="shared" si="28"/>
        <v>64.829098992666019</v>
      </c>
      <c r="M383" s="33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s="8" customFormat="1" ht="17.25" customHeight="1" x14ac:dyDescent="0.2">
      <c r="A384" s="45"/>
      <c r="B384" s="26" t="s">
        <v>302</v>
      </c>
      <c r="C384" s="2">
        <v>908</v>
      </c>
      <c r="D384" s="3" t="s">
        <v>17</v>
      </c>
      <c r="E384" s="3" t="s">
        <v>19</v>
      </c>
      <c r="F384" s="2"/>
      <c r="G384" s="4"/>
      <c r="H384" s="4"/>
      <c r="I384" s="40">
        <f>I385</f>
        <v>1300</v>
      </c>
      <c r="J384" s="39">
        <f>J387</f>
        <v>0</v>
      </c>
      <c r="K384" s="39">
        <f t="shared" si="27"/>
        <v>-1300</v>
      </c>
      <c r="L384" s="40">
        <f t="shared" si="28"/>
        <v>0</v>
      </c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s="8" customFormat="1" ht="31.5" x14ac:dyDescent="0.2">
      <c r="A385" s="45"/>
      <c r="B385" s="1" t="s">
        <v>301</v>
      </c>
      <c r="C385" s="2">
        <v>908</v>
      </c>
      <c r="D385" s="3" t="s">
        <v>17</v>
      </c>
      <c r="E385" s="3" t="s">
        <v>19</v>
      </c>
      <c r="F385" s="2" t="s">
        <v>216</v>
      </c>
      <c r="G385" s="4"/>
      <c r="H385" s="4"/>
      <c r="I385" s="39">
        <f t="shared" ref="I385:I386" si="35">I386</f>
        <v>1300</v>
      </c>
      <c r="J385" s="39">
        <f>J386</f>
        <v>0</v>
      </c>
      <c r="K385" s="39">
        <f t="shared" si="27"/>
        <v>-1300</v>
      </c>
      <c r="L385" s="39">
        <f t="shared" si="28"/>
        <v>0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s="8" customFormat="1" ht="31.5" x14ac:dyDescent="0.2">
      <c r="A386" s="45"/>
      <c r="B386" s="1" t="s">
        <v>440</v>
      </c>
      <c r="C386" s="2">
        <v>908</v>
      </c>
      <c r="D386" s="3" t="s">
        <v>17</v>
      </c>
      <c r="E386" s="3" t="s">
        <v>19</v>
      </c>
      <c r="F386" s="2" t="s">
        <v>323</v>
      </c>
      <c r="G386" s="4"/>
      <c r="H386" s="4"/>
      <c r="I386" s="39">
        <f t="shared" si="35"/>
        <v>1300</v>
      </c>
      <c r="J386" s="39">
        <f>J387</f>
        <v>0</v>
      </c>
      <c r="K386" s="39">
        <f t="shared" si="27"/>
        <v>-1300</v>
      </c>
      <c r="L386" s="39">
        <f t="shared" si="28"/>
        <v>0</v>
      </c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s="8" customFormat="1" ht="31.5" x14ac:dyDescent="0.2">
      <c r="A387" s="45"/>
      <c r="B387" s="1" t="s">
        <v>14</v>
      </c>
      <c r="C387" s="2">
        <v>908</v>
      </c>
      <c r="D387" s="3" t="s">
        <v>17</v>
      </c>
      <c r="E387" s="3" t="s">
        <v>19</v>
      </c>
      <c r="F387" s="2" t="s">
        <v>323</v>
      </c>
      <c r="G387" s="4">
        <v>600</v>
      </c>
      <c r="H387" s="4"/>
      <c r="I387" s="39">
        <v>1300</v>
      </c>
      <c r="J387" s="39">
        <v>0</v>
      </c>
      <c r="K387" s="39">
        <f t="shared" si="27"/>
        <v>-1300</v>
      </c>
      <c r="L387" s="39">
        <f t="shared" si="28"/>
        <v>0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s="8" customFormat="1" ht="15.75" x14ac:dyDescent="0.2">
      <c r="A388" s="45"/>
      <c r="B388" s="1" t="s">
        <v>48</v>
      </c>
      <c r="C388" s="2">
        <v>908</v>
      </c>
      <c r="D388" s="3" t="s">
        <v>17</v>
      </c>
      <c r="E388" s="3" t="s">
        <v>24</v>
      </c>
      <c r="F388" s="2"/>
      <c r="G388" s="4"/>
      <c r="H388" s="4"/>
      <c r="I388" s="39">
        <f>I389</f>
        <v>30737.294470000001</v>
      </c>
      <c r="J388" s="39">
        <f>J389</f>
        <v>24581.245879999999</v>
      </c>
      <c r="K388" s="39">
        <f t="shared" si="27"/>
        <v>-6156.0485900000022</v>
      </c>
      <c r="L388" s="39">
        <f t="shared" si="28"/>
        <v>79.972054482516725</v>
      </c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s="8" customFormat="1" ht="31.5" x14ac:dyDescent="0.2">
      <c r="A389" s="45"/>
      <c r="B389" s="1" t="s">
        <v>439</v>
      </c>
      <c r="C389" s="2">
        <v>908</v>
      </c>
      <c r="D389" s="3" t="s">
        <v>17</v>
      </c>
      <c r="E389" s="3" t="s">
        <v>24</v>
      </c>
      <c r="F389" s="2" t="s">
        <v>208</v>
      </c>
      <c r="G389" s="4"/>
      <c r="H389" s="4"/>
      <c r="I389" s="39">
        <f>I390</f>
        <v>30737.294470000001</v>
      </c>
      <c r="J389" s="39">
        <f>J390</f>
        <v>24581.245879999999</v>
      </c>
      <c r="K389" s="39">
        <f t="shared" si="27"/>
        <v>-6156.0485900000022</v>
      </c>
      <c r="L389" s="39">
        <f t="shared" si="28"/>
        <v>79.972054482516725</v>
      </c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s="8" customFormat="1" ht="31.5" x14ac:dyDescent="0.2">
      <c r="A390" s="45"/>
      <c r="B390" s="1" t="s">
        <v>326</v>
      </c>
      <c r="C390" s="2">
        <v>908</v>
      </c>
      <c r="D390" s="3" t="s">
        <v>17</v>
      </c>
      <c r="E390" s="3" t="s">
        <v>24</v>
      </c>
      <c r="F390" s="2" t="s">
        <v>325</v>
      </c>
      <c r="G390" s="4"/>
      <c r="H390" s="4"/>
      <c r="I390" s="39">
        <f>I391+I393</f>
        <v>30737.294470000001</v>
      </c>
      <c r="J390" s="39">
        <f>J391+J393</f>
        <v>24581.245879999999</v>
      </c>
      <c r="K390" s="39">
        <f t="shared" si="27"/>
        <v>-6156.0485900000022</v>
      </c>
      <c r="L390" s="39">
        <f t="shared" si="28"/>
        <v>79.972054482516725</v>
      </c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s="8" customFormat="1" ht="33" customHeight="1" x14ac:dyDescent="0.2">
      <c r="A391" s="45"/>
      <c r="B391" s="1" t="s">
        <v>441</v>
      </c>
      <c r="C391" s="2">
        <v>908</v>
      </c>
      <c r="D391" s="3" t="s">
        <v>17</v>
      </c>
      <c r="E391" s="3" t="s">
        <v>24</v>
      </c>
      <c r="F391" s="2" t="s">
        <v>442</v>
      </c>
      <c r="G391" s="4"/>
      <c r="H391" s="4"/>
      <c r="I391" s="39">
        <f>I392</f>
        <v>5385.5060800000001</v>
      </c>
      <c r="J391" s="39">
        <f>J392</f>
        <v>4308.3919999999998</v>
      </c>
      <c r="K391" s="39">
        <f t="shared" si="27"/>
        <v>-1077.1140800000003</v>
      </c>
      <c r="L391" s="39">
        <f t="shared" si="28"/>
        <v>79.999761136654399</v>
      </c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s="8" customFormat="1" ht="31.5" x14ac:dyDescent="0.2">
      <c r="A392" s="45"/>
      <c r="B392" s="1" t="s">
        <v>49</v>
      </c>
      <c r="C392" s="2">
        <v>908</v>
      </c>
      <c r="D392" s="3" t="s">
        <v>17</v>
      </c>
      <c r="E392" s="3" t="s">
        <v>24</v>
      </c>
      <c r="F392" s="2" t="s">
        <v>442</v>
      </c>
      <c r="G392" s="4">
        <v>400</v>
      </c>
      <c r="H392" s="4"/>
      <c r="I392" s="39">
        <v>5385.5060800000001</v>
      </c>
      <c r="J392" s="39">
        <v>4308.3919999999998</v>
      </c>
      <c r="K392" s="39">
        <f t="shared" si="27"/>
        <v>-1077.1140800000003</v>
      </c>
      <c r="L392" s="39">
        <f t="shared" si="28"/>
        <v>79.999761136654399</v>
      </c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s="8" customFormat="1" ht="31.5" x14ac:dyDescent="0.2">
      <c r="A393" s="45"/>
      <c r="B393" s="1" t="s">
        <v>403</v>
      </c>
      <c r="C393" s="2">
        <v>908</v>
      </c>
      <c r="D393" s="3" t="s">
        <v>17</v>
      </c>
      <c r="E393" s="3" t="s">
        <v>24</v>
      </c>
      <c r="F393" s="2" t="s">
        <v>402</v>
      </c>
      <c r="G393" s="4"/>
      <c r="H393" s="4"/>
      <c r="I393" s="39">
        <f>I394</f>
        <v>25351.788390000002</v>
      </c>
      <c r="J393" s="39">
        <f>J394</f>
        <v>20272.853879999999</v>
      </c>
      <c r="K393" s="39">
        <f t="shared" si="27"/>
        <v>-5078.9345100000028</v>
      </c>
      <c r="L393" s="39">
        <f t="shared" si="28"/>
        <v>79.966168729921293</v>
      </c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s="8" customFormat="1" ht="31.5" x14ac:dyDescent="0.2">
      <c r="A394" s="45"/>
      <c r="B394" s="1" t="s">
        <v>49</v>
      </c>
      <c r="C394" s="2">
        <v>908</v>
      </c>
      <c r="D394" s="3" t="s">
        <v>17</v>
      </c>
      <c r="E394" s="3" t="s">
        <v>24</v>
      </c>
      <c r="F394" s="2" t="s">
        <v>402</v>
      </c>
      <c r="G394" s="4">
        <v>400</v>
      </c>
      <c r="H394" s="4"/>
      <c r="I394" s="39">
        <v>25351.788390000002</v>
      </c>
      <c r="J394" s="39">
        <v>20272.853879999999</v>
      </c>
      <c r="K394" s="39">
        <f t="shared" si="27"/>
        <v>-5078.9345100000028</v>
      </c>
      <c r="L394" s="39">
        <f t="shared" si="28"/>
        <v>79.966168729921293</v>
      </c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s="8" customFormat="1" ht="15.75" x14ac:dyDescent="0.2">
      <c r="A395" s="45"/>
      <c r="B395" s="1" t="s">
        <v>329</v>
      </c>
      <c r="C395" s="2">
        <v>908</v>
      </c>
      <c r="D395" s="3" t="s">
        <v>17</v>
      </c>
      <c r="E395" s="3" t="s">
        <v>25</v>
      </c>
      <c r="F395" s="2"/>
      <c r="G395" s="4"/>
      <c r="H395" s="4"/>
      <c r="I395" s="40">
        <f>I396</f>
        <v>5879.7</v>
      </c>
      <c r="J395" s="39">
        <f>J396</f>
        <v>0</v>
      </c>
      <c r="K395" s="39">
        <f t="shared" si="27"/>
        <v>-5879.7</v>
      </c>
      <c r="L395" s="40">
        <f t="shared" si="28"/>
        <v>0</v>
      </c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s="8" customFormat="1" ht="15.75" x14ac:dyDescent="0.2">
      <c r="A396" s="45"/>
      <c r="B396" s="1" t="s">
        <v>30</v>
      </c>
      <c r="C396" s="2">
        <v>908</v>
      </c>
      <c r="D396" s="3" t="s">
        <v>17</v>
      </c>
      <c r="E396" s="3" t="s">
        <v>25</v>
      </c>
      <c r="F396" s="2" t="s">
        <v>135</v>
      </c>
      <c r="G396" s="4"/>
      <c r="H396" s="4"/>
      <c r="I396" s="40">
        <f>I397+I399</f>
        <v>5879.7</v>
      </c>
      <c r="J396" s="39">
        <f>J397+J399</f>
        <v>0</v>
      </c>
      <c r="K396" s="39">
        <f t="shared" si="27"/>
        <v>-5879.7</v>
      </c>
      <c r="L396" s="40">
        <f t="shared" si="28"/>
        <v>0</v>
      </c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s="8" customFormat="1" ht="21.75" customHeight="1" x14ac:dyDescent="0.2">
      <c r="A397" s="45"/>
      <c r="B397" s="29" t="s">
        <v>357</v>
      </c>
      <c r="C397" s="2">
        <v>908</v>
      </c>
      <c r="D397" s="3" t="s">
        <v>17</v>
      </c>
      <c r="E397" s="3" t="s">
        <v>25</v>
      </c>
      <c r="F397" s="2" t="s">
        <v>378</v>
      </c>
      <c r="G397" s="4"/>
      <c r="H397" s="4"/>
      <c r="I397" s="40">
        <f>I398</f>
        <v>4582.7</v>
      </c>
      <c r="J397" s="39">
        <f>J398</f>
        <v>0</v>
      </c>
      <c r="K397" s="39">
        <f t="shared" si="27"/>
        <v>-4582.7</v>
      </c>
      <c r="L397" s="40">
        <f t="shared" si="28"/>
        <v>0</v>
      </c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s="8" customFormat="1" ht="15.75" x14ac:dyDescent="0.2">
      <c r="A398" s="45"/>
      <c r="B398" s="1" t="s">
        <v>27</v>
      </c>
      <c r="C398" s="2">
        <v>908</v>
      </c>
      <c r="D398" s="3" t="s">
        <v>17</v>
      </c>
      <c r="E398" s="3" t="s">
        <v>25</v>
      </c>
      <c r="F398" s="2" t="s">
        <v>378</v>
      </c>
      <c r="G398" s="4">
        <v>500</v>
      </c>
      <c r="H398" s="4"/>
      <c r="I398" s="40">
        <v>4582.7</v>
      </c>
      <c r="J398" s="39">
        <v>0</v>
      </c>
      <c r="K398" s="39">
        <f t="shared" si="27"/>
        <v>-4582.7</v>
      </c>
      <c r="L398" s="40">
        <f t="shared" si="28"/>
        <v>0</v>
      </c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s="8" customFormat="1" ht="32.25" customHeight="1" x14ac:dyDescent="0.2">
      <c r="A399" s="45"/>
      <c r="B399" s="1" t="s">
        <v>443</v>
      </c>
      <c r="C399" s="2">
        <v>908</v>
      </c>
      <c r="D399" s="3" t="s">
        <v>17</v>
      </c>
      <c r="E399" s="3" t="s">
        <v>25</v>
      </c>
      <c r="F399" s="2" t="s">
        <v>444</v>
      </c>
      <c r="G399" s="4"/>
      <c r="H399" s="4"/>
      <c r="I399" s="40">
        <f>I400</f>
        <v>1297</v>
      </c>
      <c r="J399" s="39">
        <f>J400</f>
        <v>0</v>
      </c>
      <c r="K399" s="39">
        <f t="shared" ref="K399:K400" si="36">J399-I399</f>
        <v>-1297</v>
      </c>
      <c r="L399" s="40">
        <f t="shared" ref="L399:L400" si="37">J399/I399*100</f>
        <v>0</v>
      </c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s="8" customFormat="1" ht="15.75" x14ac:dyDescent="0.2">
      <c r="A400" s="45"/>
      <c r="B400" s="1" t="s">
        <v>27</v>
      </c>
      <c r="C400" s="2">
        <v>908</v>
      </c>
      <c r="D400" s="3" t="s">
        <v>17</v>
      </c>
      <c r="E400" s="3" t="s">
        <v>25</v>
      </c>
      <c r="F400" s="2" t="s">
        <v>444</v>
      </c>
      <c r="G400" s="4">
        <v>500</v>
      </c>
      <c r="H400" s="4"/>
      <c r="I400" s="40">
        <v>1297</v>
      </c>
      <c r="J400" s="39">
        <v>0</v>
      </c>
      <c r="K400" s="39">
        <f t="shared" si="36"/>
        <v>-1297</v>
      </c>
      <c r="L400" s="40">
        <f t="shared" si="37"/>
        <v>0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ht="15.75" x14ac:dyDescent="0.2">
      <c r="A401" s="36"/>
      <c r="B401" s="1" t="s">
        <v>99</v>
      </c>
      <c r="C401" s="2">
        <v>908</v>
      </c>
      <c r="D401" s="3" t="s">
        <v>13</v>
      </c>
      <c r="E401" s="3"/>
      <c r="F401" s="2"/>
      <c r="G401" s="4"/>
      <c r="H401" s="4"/>
      <c r="I401" s="39">
        <f>I402+I407</f>
        <v>595.6</v>
      </c>
      <c r="J401" s="39">
        <f>J402+J407</f>
        <v>281.16909999999996</v>
      </c>
      <c r="K401" s="39">
        <f t="shared" si="27"/>
        <v>-314.43090000000007</v>
      </c>
      <c r="L401" s="39">
        <f t="shared" si="28"/>
        <v>47.207706514439209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5.75" x14ac:dyDescent="0.2">
      <c r="A402" s="36"/>
      <c r="B402" s="1" t="s">
        <v>41</v>
      </c>
      <c r="C402" s="2">
        <v>908</v>
      </c>
      <c r="D402" s="3" t="s">
        <v>13</v>
      </c>
      <c r="E402" s="3" t="s">
        <v>13</v>
      </c>
      <c r="F402" s="2"/>
      <c r="G402" s="4"/>
      <c r="H402" s="4"/>
      <c r="I402" s="39">
        <f t="shared" ref="I402:I405" si="38">I403</f>
        <v>50</v>
      </c>
      <c r="J402" s="39">
        <f>J403</f>
        <v>39.5</v>
      </c>
      <c r="K402" s="39">
        <f t="shared" si="27"/>
        <v>-10.5</v>
      </c>
      <c r="L402" s="39">
        <f t="shared" si="28"/>
        <v>79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5.75" x14ac:dyDescent="0.2">
      <c r="A403" s="36"/>
      <c r="B403" s="1" t="s">
        <v>100</v>
      </c>
      <c r="C403" s="2">
        <v>908</v>
      </c>
      <c r="D403" s="3" t="s">
        <v>13</v>
      </c>
      <c r="E403" s="3" t="s">
        <v>13</v>
      </c>
      <c r="F403" s="2" t="s">
        <v>197</v>
      </c>
      <c r="G403" s="4"/>
      <c r="H403" s="4"/>
      <c r="I403" s="39">
        <f t="shared" si="38"/>
        <v>50</v>
      </c>
      <c r="J403" s="39">
        <f>J404</f>
        <v>39.5</v>
      </c>
      <c r="K403" s="39">
        <f t="shared" si="27"/>
        <v>-10.5</v>
      </c>
      <c r="L403" s="39">
        <f t="shared" si="28"/>
        <v>79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5.75" x14ac:dyDescent="0.2">
      <c r="A404" s="36"/>
      <c r="B404" s="1" t="s">
        <v>101</v>
      </c>
      <c r="C404" s="2">
        <v>908</v>
      </c>
      <c r="D404" s="3" t="s">
        <v>13</v>
      </c>
      <c r="E404" s="3" t="s">
        <v>13</v>
      </c>
      <c r="F404" s="2" t="s">
        <v>212</v>
      </c>
      <c r="G404" s="4"/>
      <c r="H404" s="4"/>
      <c r="I404" s="39">
        <f t="shared" si="38"/>
        <v>50</v>
      </c>
      <c r="J404" s="39">
        <f>J405</f>
        <v>39.5</v>
      </c>
      <c r="K404" s="39">
        <f t="shared" ref="K404:K461" si="39">SUM(J404-I404)</f>
        <v>-10.5</v>
      </c>
      <c r="L404" s="39">
        <f t="shared" ref="L404:L461" si="40">SUM(J404/I404*100)</f>
        <v>79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5.75" x14ac:dyDescent="0.2">
      <c r="A405" s="36"/>
      <c r="B405" s="1" t="s">
        <v>213</v>
      </c>
      <c r="C405" s="2">
        <v>908</v>
      </c>
      <c r="D405" s="3" t="s">
        <v>13</v>
      </c>
      <c r="E405" s="3" t="s">
        <v>13</v>
      </c>
      <c r="F405" s="2" t="s">
        <v>214</v>
      </c>
      <c r="G405" s="4"/>
      <c r="H405" s="4"/>
      <c r="I405" s="39">
        <f t="shared" si="38"/>
        <v>50</v>
      </c>
      <c r="J405" s="39">
        <f>J406</f>
        <v>39.5</v>
      </c>
      <c r="K405" s="39">
        <f t="shared" si="39"/>
        <v>-10.5</v>
      </c>
      <c r="L405" s="39">
        <f t="shared" si="40"/>
        <v>79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5.75" x14ac:dyDescent="0.2">
      <c r="A406" s="36"/>
      <c r="B406" s="1" t="s">
        <v>168</v>
      </c>
      <c r="C406" s="2">
        <v>908</v>
      </c>
      <c r="D406" s="3" t="s">
        <v>13</v>
      </c>
      <c r="E406" s="3" t="s">
        <v>13</v>
      </c>
      <c r="F406" s="2" t="s">
        <v>214</v>
      </c>
      <c r="G406" s="4">
        <v>200</v>
      </c>
      <c r="H406" s="4"/>
      <c r="I406" s="39">
        <v>50</v>
      </c>
      <c r="J406" s="39">
        <v>39.5</v>
      </c>
      <c r="K406" s="39">
        <f t="shared" si="39"/>
        <v>-10.5</v>
      </c>
      <c r="L406" s="39">
        <f t="shared" si="40"/>
        <v>79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s="8" customFormat="1" ht="15.75" x14ac:dyDescent="0.2">
      <c r="A407" s="45"/>
      <c r="B407" s="1" t="s">
        <v>42</v>
      </c>
      <c r="C407" s="2">
        <v>908</v>
      </c>
      <c r="D407" s="3" t="s">
        <v>13</v>
      </c>
      <c r="E407" s="3" t="s">
        <v>18</v>
      </c>
      <c r="F407" s="2"/>
      <c r="G407" s="4"/>
      <c r="H407" s="4"/>
      <c r="I407" s="39">
        <f t="shared" ref="I407:J409" si="41">I408</f>
        <v>545.6</v>
      </c>
      <c r="J407" s="39">
        <f t="shared" si="41"/>
        <v>241.66909999999999</v>
      </c>
      <c r="K407" s="39">
        <f t="shared" si="39"/>
        <v>-303.93090000000007</v>
      </c>
      <c r="L407" s="39">
        <f t="shared" si="40"/>
        <v>44.294189882697943</v>
      </c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s="8" customFormat="1" ht="15.75" x14ac:dyDescent="0.2">
      <c r="A408" s="45"/>
      <c r="B408" s="1" t="s">
        <v>30</v>
      </c>
      <c r="C408" s="2">
        <v>908</v>
      </c>
      <c r="D408" s="3" t="s">
        <v>13</v>
      </c>
      <c r="E408" s="3" t="s">
        <v>18</v>
      </c>
      <c r="F408" s="2" t="s">
        <v>135</v>
      </c>
      <c r="G408" s="4"/>
      <c r="H408" s="4"/>
      <c r="I408" s="39">
        <f t="shared" si="41"/>
        <v>545.6</v>
      </c>
      <c r="J408" s="39">
        <f t="shared" si="41"/>
        <v>241.66909999999999</v>
      </c>
      <c r="K408" s="39">
        <f t="shared" si="39"/>
        <v>-303.93090000000007</v>
      </c>
      <c r="L408" s="39">
        <f t="shared" si="40"/>
        <v>44.294189882697943</v>
      </c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s="8" customFormat="1" ht="31.5" x14ac:dyDescent="0.2">
      <c r="A409" s="45"/>
      <c r="B409" s="1" t="s">
        <v>123</v>
      </c>
      <c r="C409" s="2">
        <v>908</v>
      </c>
      <c r="D409" s="3" t="s">
        <v>13</v>
      </c>
      <c r="E409" s="3" t="s">
        <v>18</v>
      </c>
      <c r="F409" s="2" t="s">
        <v>228</v>
      </c>
      <c r="G409" s="4"/>
      <c r="H409" s="4"/>
      <c r="I409" s="39">
        <f t="shared" si="41"/>
        <v>545.6</v>
      </c>
      <c r="J409" s="39">
        <f t="shared" si="41"/>
        <v>241.66909999999999</v>
      </c>
      <c r="K409" s="39">
        <f t="shared" si="39"/>
        <v>-303.93090000000007</v>
      </c>
      <c r="L409" s="39">
        <f t="shared" si="40"/>
        <v>44.294189882697943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s="8" customFormat="1" ht="47.25" x14ac:dyDescent="0.2">
      <c r="A410" s="45"/>
      <c r="B410" s="1" t="s">
        <v>20</v>
      </c>
      <c r="C410" s="2">
        <v>908</v>
      </c>
      <c r="D410" s="3" t="s">
        <v>13</v>
      </c>
      <c r="E410" s="3" t="s">
        <v>18</v>
      </c>
      <c r="F410" s="2" t="s">
        <v>228</v>
      </c>
      <c r="G410" s="4">
        <v>100</v>
      </c>
      <c r="H410" s="4"/>
      <c r="I410" s="39">
        <v>545.6</v>
      </c>
      <c r="J410" s="39">
        <v>241.66909999999999</v>
      </c>
      <c r="K410" s="39">
        <f t="shared" si="39"/>
        <v>-303.93090000000007</v>
      </c>
      <c r="L410" s="39">
        <f t="shared" si="40"/>
        <v>44.294189882697943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ht="15.75" x14ac:dyDescent="0.2">
      <c r="A411" s="36"/>
      <c r="B411" s="1" t="s">
        <v>31</v>
      </c>
      <c r="C411" s="2">
        <v>908</v>
      </c>
      <c r="D411" s="3" t="s">
        <v>9</v>
      </c>
      <c r="E411" s="3"/>
      <c r="F411" s="2"/>
      <c r="G411" s="4"/>
      <c r="H411" s="4"/>
      <c r="I411" s="39">
        <f>I412+I416+I434+I424</f>
        <v>18975.668799999999</v>
      </c>
      <c r="J411" s="39">
        <f>J412+J416+J424+J434</f>
        <v>6611.4795400000003</v>
      </c>
      <c r="K411" s="39">
        <f t="shared" si="39"/>
        <v>-12364.189259999999</v>
      </c>
      <c r="L411" s="39">
        <f t="shared" si="40"/>
        <v>34.841878880179443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5.75" x14ac:dyDescent="0.2">
      <c r="A412" s="36"/>
      <c r="B412" s="1" t="s">
        <v>102</v>
      </c>
      <c r="C412" s="2">
        <v>908</v>
      </c>
      <c r="D412" s="3" t="s">
        <v>9</v>
      </c>
      <c r="E412" s="3" t="s">
        <v>19</v>
      </c>
      <c r="F412" s="2"/>
      <c r="G412" s="4"/>
      <c r="H412" s="4"/>
      <c r="I412" s="39">
        <f>I413</f>
        <v>7494.5</v>
      </c>
      <c r="J412" s="39">
        <f>J413</f>
        <v>3459.74928</v>
      </c>
      <c r="K412" s="39">
        <f t="shared" si="39"/>
        <v>-4034.75072</v>
      </c>
      <c r="L412" s="39">
        <f t="shared" si="40"/>
        <v>46.163843885516044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31.5" x14ac:dyDescent="0.2">
      <c r="A413" s="36"/>
      <c r="B413" s="1" t="s">
        <v>76</v>
      </c>
      <c r="C413" s="2">
        <v>908</v>
      </c>
      <c r="D413" s="3" t="s">
        <v>9</v>
      </c>
      <c r="E413" s="3" t="s">
        <v>19</v>
      </c>
      <c r="F413" s="2" t="s">
        <v>158</v>
      </c>
      <c r="G413" s="4"/>
      <c r="H413" s="4"/>
      <c r="I413" s="39">
        <f t="shared" ref="I413:I414" si="42">I414</f>
        <v>7494.5</v>
      </c>
      <c r="J413" s="39">
        <f>J414</f>
        <v>3459.74928</v>
      </c>
      <c r="K413" s="39">
        <f t="shared" si="39"/>
        <v>-4034.75072</v>
      </c>
      <c r="L413" s="39">
        <f t="shared" si="40"/>
        <v>46.163843885516044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5.75" x14ac:dyDescent="0.2">
      <c r="A414" s="36"/>
      <c r="B414" s="1" t="s">
        <v>103</v>
      </c>
      <c r="C414" s="2">
        <v>908</v>
      </c>
      <c r="D414" s="3" t="s">
        <v>9</v>
      </c>
      <c r="E414" s="3" t="s">
        <v>19</v>
      </c>
      <c r="F414" s="2" t="s">
        <v>215</v>
      </c>
      <c r="G414" s="4"/>
      <c r="H414" s="4"/>
      <c r="I414" s="39">
        <f t="shared" si="42"/>
        <v>7494.5</v>
      </c>
      <c r="J414" s="39">
        <f>J415</f>
        <v>3459.74928</v>
      </c>
      <c r="K414" s="39">
        <f t="shared" si="39"/>
        <v>-4034.75072</v>
      </c>
      <c r="L414" s="39">
        <f t="shared" si="40"/>
        <v>46.163843885516044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5.75" x14ac:dyDescent="0.2">
      <c r="A415" s="36"/>
      <c r="B415" s="1" t="s">
        <v>16</v>
      </c>
      <c r="C415" s="2">
        <v>908</v>
      </c>
      <c r="D415" s="3" t="s">
        <v>9</v>
      </c>
      <c r="E415" s="3" t="s">
        <v>19</v>
      </c>
      <c r="F415" s="2" t="s">
        <v>215</v>
      </c>
      <c r="G415" s="4">
        <v>300</v>
      </c>
      <c r="H415" s="4"/>
      <c r="I415" s="39">
        <v>7494.5</v>
      </c>
      <c r="J415" s="39">
        <v>3459.74928</v>
      </c>
      <c r="K415" s="39">
        <f t="shared" si="39"/>
        <v>-4034.75072</v>
      </c>
      <c r="L415" s="39">
        <f t="shared" si="40"/>
        <v>46.163843885516044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5.75" x14ac:dyDescent="0.2">
      <c r="A416" s="36"/>
      <c r="B416" s="1" t="s">
        <v>104</v>
      </c>
      <c r="C416" s="2">
        <v>908</v>
      </c>
      <c r="D416" s="3" t="s">
        <v>9</v>
      </c>
      <c r="E416" s="3" t="s">
        <v>25</v>
      </c>
      <c r="F416" s="2"/>
      <c r="G416" s="4"/>
      <c r="H416" s="4"/>
      <c r="I416" s="39">
        <f>I417+I421</f>
        <v>755.58399999999995</v>
      </c>
      <c r="J416" s="39">
        <f>J417+J421</f>
        <v>34.268000000000001</v>
      </c>
      <c r="K416" s="39">
        <f t="shared" si="39"/>
        <v>-721.31599999999992</v>
      </c>
      <c r="L416" s="39">
        <f t="shared" si="40"/>
        <v>4.5352998475351525</v>
      </c>
      <c r="M416" s="31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31.5" x14ac:dyDescent="0.2">
      <c r="A417" s="36"/>
      <c r="B417" s="1" t="s">
        <v>407</v>
      </c>
      <c r="C417" s="2">
        <v>908</v>
      </c>
      <c r="D417" s="3" t="s">
        <v>9</v>
      </c>
      <c r="E417" s="3" t="s">
        <v>25</v>
      </c>
      <c r="F417" s="2" t="s">
        <v>208</v>
      </c>
      <c r="G417" s="4"/>
      <c r="H417" s="4"/>
      <c r="I417" s="39">
        <f>I418</f>
        <v>705.58399999999995</v>
      </c>
      <c r="J417" s="39">
        <f>J418</f>
        <v>0</v>
      </c>
      <c r="K417" s="39">
        <f t="shared" si="39"/>
        <v>-705.58399999999995</v>
      </c>
      <c r="L417" s="39">
        <f t="shared" si="40"/>
        <v>0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31.5" x14ac:dyDescent="0.2">
      <c r="A418" s="36"/>
      <c r="B418" s="1" t="s">
        <v>445</v>
      </c>
      <c r="C418" s="2">
        <v>908</v>
      </c>
      <c r="D418" s="3" t="s">
        <v>9</v>
      </c>
      <c r="E418" s="3" t="s">
        <v>25</v>
      </c>
      <c r="F418" s="2" t="s">
        <v>405</v>
      </c>
      <c r="G418" s="4"/>
      <c r="H418" s="4"/>
      <c r="I418" s="39">
        <f>+I419</f>
        <v>705.58399999999995</v>
      </c>
      <c r="J418" s="39">
        <f>J419</f>
        <v>0</v>
      </c>
      <c r="K418" s="39">
        <f t="shared" si="39"/>
        <v>-705.58399999999995</v>
      </c>
      <c r="L418" s="39">
        <f t="shared" si="40"/>
        <v>0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31.5" x14ac:dyDescent="0.2">
      <c r="A419" s="36"/>
      <c r="B419" s="1" t="s">
        <v>406</v>
      </c>
      <c r="C419" s="2">
        <v>908</v>
      </c>
      <c r="D419" s="3" t="s">
        <v>9</v>
      </c>
      <c r="E419" s="3" t="s">
        <v>25</v>
      </c>
      <c r="F419" s="2" t="s">
        <v>404</v>
      </c>
      <c r="G419" s="4"/>
      <c r="H419" s="4"/>
      <c r="I419" s="39">
        <f t="shared" ref="I419" si="43">I420</f>
        <v>705.58399999999995</v>
      </c>
      <c r="J419" s="39">
        <f>J420</f>
        <v>0</v>
      </c>
      <c r="K419" s="39">
        <f t="shared" si="39"/>
        <v>-705.58399999999995</v>
      </c>
      <c r="L419" s="39">
        <f t="shared" si="40"/>
        <v>0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5.75" x14ac:dyDescent="0.2">
      <c r="A420" s="36"/>
      <c r="B420" s="1" t="s">
        <v>16</v>
      </c>
      <c r="C420" s="2">
        <v>908</v>
      </c>
      <c r="D420" s="3" t="s">
        <v>9</v>
      </c>
      <c r="E420" s="3" t="s">
        <v>25</v>
      </c>
      <c r="F420" s="2" t="s">
        <v>404</v>
      </c>
      <c r="G420" s="4">
        <v>300</v>
      </c>
      <c r="H420" s="4"/>
      <c r="I420" s="39">
        <v>705.58399999999995</v>
      </c>
      <c r="J420" s="39">
        <v>0</v>
      </c>
      <c r="K420" s="39">
        <f>J420-I420</f>
        <v>-705.58399999999995</v>
      </c>
      <c r="L420" s="39">
        <f t="shared" si="40"/>
        <v>0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37.5" customHeight="1" x14ac:dyDescent="0.2">
      <c r="A421" s="36"/>
      <c r="B421" s="1" t="s">
        <v>410</v>
      </c>
      <c r="C421" s="2">
        <v>908</v>
      </c>
      <c r="D421" s="3" t="s">
        <v>9</v>
      </c>
      <c r="E421" s="3" t="s">
        <v>25</v>
      </c>
      <c r="F421" s="2" t="s">
        <v>311</v>
      </c>
      <c r="G421" s="4"/>
      <c r="H421" s="4"/>
      <c r="I421" s="39">
        <f>I422</f>
        <v>50</v>
      </c>
      <c r="J421" s="39">
        <f>J422</f>
        <v>34.268000000000001</v>
      </c>
      <c r="K421" s="39">
        <f t="shared" si="39"/>
        <v>-15.731999999999999</v>
      </c>
      <c r="L421" s="39">
        <f t="shared" si="40"/>
        <v>68.536000000000001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21" customHeight="1" x14ac:dyDescent="0.2">
      <c r="A422" s="45"/>
      <c r="B422" s="1" t="s">
        <v>409</v>
      </c>
      <c r="C422" s="2">
        <v>908</v>
      </c>
      <c r="D422" s="3" t="s">
        <v>9</v>
      </c>
      <c r="E422" s="3" t="s">
        <v>25</v>
      </c>
      <c r="F422" s="2" t="s">
        <v>408</v>
      </c>
      <c r="G422" s="4"/>
      <c r="H422" s="4"/>
      <c r="I422" s="39">
        <f t="shared" ref="I422:J422" si="44">I423</f>
        <v>50</v>
      </c>
      <c r="J422" s="39">
        <f t="shared" si="44"/>
        <v>34.268000000000001</v>
      </c>
      <c r="K422" s="39">
        <f t="shared" si="39"/>
        <v>-15.731999999999999</v>
      </c>
      <c r="L422" s="39">
        <f t="shared" si="40"/>
        <v>68.536000000000001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9.5" customHeight="1" x14ac:dyDescent="0.2">
      <c r="A423" s="45"/>
      <c r="B423" s="1" t="s">
        <v>16</v>
      </c>
      <c r="C423" s="2">
        <v>908</v>
      </c>
      <c r="D423" s="3" t="s">
        <v>9</v>
      </c>
      <c r="E423" s="3" t="s">
        <v>25</v>
      </c>
      <c r="F423" s="2" t="s">
        <v>408</v>
      </c>
      <c r="G423" s="4">
        <v>300</v>
      </c>
      <c r="H423" s="4"/>
      <c r="I423" s="39">
        <v>50</v>
      </c>
      <c r="J423" s="39">
        <v>34.268000000000001</v>
      </c>
      <c r="K423" s="39">
        <f t="shared" si="39"/>
        <v>-15.731999999999999</v>
      </c>
      <c r="L423" s="39">
        <f t="shared" si="40"/>
        <v>68.536000000000001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5.75" x14ac:dyDescent="0.2">
      <c r="A424" s="45"/>
      <c r="B424" s="1" t="s">
        <v>43</v>
      </c>
      <c r="C424" s="2">
        <v>908</v>
      </c>
      <c r="D424" s="3" t="s">
        <v>9</v>
      </c>
      <c r="E424" s="3" t="s">
        <v>8</v>
      </c>
      <c r="F424" s="2"/>
      <c r="G424" s="4"/>
      <c r="H424" s="4"/>
      <c r="I424" s="39">
        <f t="shared" ref="I424:J432" si="45">I425</f>
        <v>10188.9848</v>
      </c>
      <c r="J424" s="39">
        <f t="shared" si="45"/>
        <v>2887.7822999999999</v>
      </c>
      <c r="K424" s="39">
        <f t="shared" si="39"/>
        <v>-7301.2025000000003</v>
      </c>
      <c r="L424" s="39">
        <f t="shared" si="40"/>
        <v>28.342198527963252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s="8" customFormat="1" ht="31.5" x14ac:dyDescent="0.2">
      <c r="A425" s="45"/>
      <c r="B425" s="1" t="s">
        <v>318</v>
      </c>
      <c r="C425" s="2">
        <v>908</v>
      </c>
      <c r="D425" s="3" t="s">
        <v>9</v>
      </c>
      <c r="E425" s="3" t="s">
        <v>8</v>
      </c>
      <c r="F425" s="2" t="s">
        <v>216</v>
      </c>
      <c r="G425" s="4"/>
      <c r="H425" s="4"/>
      <c r="I425" s="39">
        <f>I430+I426</f>
        <v>10188.9848</v>
      </c>
      <c r="J425" s="39">
        <f>J430+J427</f>
        <v>2887.7822999999999</v>
      </c>
      <c r="K425" s="39">
        <f t="shared" si="39"/>
        <v>-7301.2025000000003</v>
      </c>
      <c r="L425" s="39">
        <f t="shared" si="40"/>
        <v>28.342198527963252</v>
      </c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s="8" customFormat="1" ht="15.75" x14ac:dyDescent="0.2">
      <c r="A426" s="45"/>
      <c r="B426" s="1" t="s">
        <v>232</v>
      </c>
      <c r="C426" s="2">
        <v>908</v>
      </c>
      <c r="D426" s="3" t="s">
        <v>9</v>
      </c>
      <c r="E426" s="3" t="s">
        <v>8</v>
      </c>
      <c r="F426" s="2" t="s">
        <v>233</v>
      </c>
      <c r="G426" s="4"/>
      <c r="H426" s="4"/>
      <c r="I426" s="39">
        <f t="shared" ref="I426:J428" si="46">I427</f>
        <v>4046.2847999999999</v>
      </c>
      <c r="J426" s="39">
        <f t="shared" si="46"/>
        <v>1685.952</v>
      </c>
      <c r="K426" s="39">
        <f t="shared" ref="K426" si="47">SUM(J426-I426)</f>
        <v>-2360.3328000000001</v>
      </c>
      <c r="L426" s="39">
        <f t="shared" ref="L426" si="48">SUM(J426/I426*100)</f>
        <v>41.666666666666671</v>
      </c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s="8" customFormat="1" ht="31.5" x14ac:dyDescent="0.2">
      <c r="A427" s="45"/>
      <c r="B427" s="1" t="s">
        <v>235</v>
      </c>
      <c r="C427" s="2">
        <v>908</v>
      </c>
      <c r="D427" s="3" t="s">
        <v>9</v>
      </c>
      <c r="E427" s="3" t="s">
        <v>8</v>
      </c>
      <c r="F427" s="2" t="s">
        <v>234</v>
      </c>
      <c r="G427" s="4"/>
      <c r="H427" s="4"/>
      <c r="I427" s="39">
        <f t="shared" si="46"/>
        <v>4046.2847999999999</v>
      </c>
      <c r="J427" s="39">
        <f t="shared" si="46"/>
        <v>1685.952</v>
      </c>
      <c r="K427" s="39">
        <f>J427-I427</f>
        <v>-2360.3328000000001</v>
      </c>
      <c r="L427" s="39">
        <f>J427/I427*100</f>
        <v>41.666666666666671</v>
      </c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s="8" customFormat="1" ht="31.5" x14ac:dyDescent="0.2">
      <c r="A428" s="45"/>
      <c r="B428" s="1" t="s">
        <v>345</v>
      </c>
      <c r="C428" s="2">
        <v>908</v>
      </c>
      <c r="D428" s="3" t="s">
        <v>9</v>
      </c>
      <c r="E428" s="3" t="s">
        <v>8</v>
      </c>
      <c r="F428" s="2" t="s">
        <v>330</v>
      </c>
      <c r="G428" s="4"/>
      <c r="H428" s="4"/>
      <c r="I428" s="39">
        <f t="shared" si="46"/>
        <v>4046.2847999999999</v>
      </c>
      <c r="J428" s="39">
        <f t="shared" si="46"/>
        <v>1685.952</v>
      </c>
      <c r="K428" s="39">
        <f>J428-I428</f>
        <v>-2360.3328000000001</v>
      </c>
      <c r="L428" s="39">
        <f>J428/I428*100</f>
        <v>41.666666666666671</v>
      </c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s="8" customFormat="1" ht="15.75" x14ac:dyDescent="0.2">
      <c r="A429" s="45"/>
      <c r="B429" s="1" t="s">
        <v>16</v>
      </c>
      <c r="C429" s="2">
        <v>908</v>
      </c>
      <c r="D429" s="3" t="s">
        <v>9</v>
      </c>
      <c r="E429" s="3" t="s">
        <v>8</v>
      </c>
      <c r="F429" s="2" t="s">
        <v>330</v>
      </c>
      <c r="G429" s="4">
        <v>300</v>
      </c>
      <c r="H429" s="4"/>
      <c r="I429" s="39">
        <v>4046.2847999999999</v>
      </c>
      <c r="J429" s="39">
        <v>1685.952</v>
      </c>
      <c r="K429" s="39">
        <f t="shared" ref="K429" si="49">SUM(J429-I429)</f>
        <v>-2360.3328000000001</v>
      </c>
      <c r="L429" s="39">
        <f t="shared" ref="L429" si="50">SUM(J429/I429*100)</f>
        <v>41.666666666666671</v>
      </c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34.5" customHeight="1" x14ac:dyDescent="0.2">
      <c r="A430" s="45"/>
      <c r="B430" s="1" t="s">
        <v>236</v>
      </c>
      <c r="C430" s="2">
        <v>908</v>
      </c>
      <c r="D430" s="3" t="s">
        <v>9</v>
      </c>
      <c r="E430" s="3" t="s">
        <v>8</v>
      </c>
      <c r="F430" s="2" t="s">
        <v>237</v>
      </c>
      <c r="G430" s="4"/>
      <c r="H430" s="4"/>
      <c r="I430" s="39">
        <f t="shared" si="45"/>
        <v>6142.7</v>
      </c>
      <c r="J430" s="39">
        <f t="shared" si="45"/>
        <v>1201.8303000000001</v>
      </c>
      <c r="K430" s="39">
        <f t="shared" si="39"/>
        <v>-4940.8696999999993</v>
      </c>
      <c r="L430" s="39">
        <f t="shared" si="40"/>
        <v>19.565179806925297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47.25" x14ac:dyDescent="0.2">
      <c r="A431" s="45"/>
      <c r="B431" s="1" t="s">
        <v>446</v>
      </c>
      <c r="C431" s="2">
        <v>908</v>
      </c>
      <c r="D431" s="3" t="s">
        <v>9</v>
      </c>
      <c r="E431" s="3" t="s">
        <v>8</v>
      </c>
      <c r="F431" s="2" t="s">
        <v>238</v>
      </c>
      <c r="G431" s="4"/>
      <c r="H431" s="4"/>
      <c r="I431" s="39">
        <f t="shared" si="45"/>
        <v>6142.7</v>
      </c>
      <c r="J431" s="39">
        <f t="shared" si="45"/>
        <v>1201.8303000000001</v>
      </c>
      <c r="K431" s="39">
        <f t="shared" si="39"/>
        <v>-4940.8696999999993</v>
      </c>
      <c r="L431" s="39">
        <f t="shared" si="40"/>
        <v>19.565179806925297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s="8" customFormat="1" ht="54" customHeight="1" x14ac:dyDescent="0.2">
      <c r="A432" s="45"/>
      <c r="B432" s="1" t="s">
        <v>239</v>
      </c>
      <c r="C432" s="2">
        <v>908</v>
      </c>
      <c r="D432" s="3" t="s">
        <v>9</v>
      </c>
      <c r="E432" s="3" t="s">
        <v>8</v>
      </c>
      <c r="F432" s="2" t="s">
        <v>240</v>
      </c>
      <c r="G432" s="4"/>
      <c r="H432" s="4"/>
      <c r="I432" s="39">
        <f t="shared" si="45"/>
        <v>6142.7</v>
      </c>
      <c r="J432" s="39">
        <f t="shared" si="45"/>
        <v>1201.8303000000001</v>
      </c>
      <c r="K432" s="39">
        <f t="shared" si="39"/>
        <v>-4940.8696999999993</v>
      </c>
      <c r="L432" s="39">
        <f t="shared" si="40"/>
        <v>19.565179806925297</v>
      </c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s="8" customFormat="1" ht="31.5" x14ac:dyDescent="0.2">
      <c r="A433" s="45"/>
      <c r="B433" s="1" t="s">
        <v>49</v>
      </c>
      <c r="C433" s="2">
        <v>908</v>
      </c>
      <c r="D433" s="3" t="s">
        <v>9</v>
      </c>
      <c r="E433" s="3" t="s">
        <v>8</v>
      </c>
      <c r="F433" s="2" t="s">
        <v>240</v>
      </c>
      <c r="G433" s="4">
        <v>400</v>
      </c>
      <c r="H433" s="4"/>
      <c r="I433" s="39">
        <v>6142.7</v>
      </c>
      <c r="J433" s="39">
        <v>1201.8303000000001</v>
      </c>
      <c r="K433" s="39">
        <f t="shared" si="39"/>
        <v>-4940.8696999999993</v>
      </c>
      <c r="L433" s="39">
        <f t="shared" si="40"/>
        <v>19.565179806925297</v>
      </c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s="8" customFormat="1" ht="15.75" x14ac:dyDescent="0.2">
      <c r="A434" s="45"/>
      <c r="B434" s="1" t="s">
        <v>105</v>
      </c>
      <c r="C434" s="2">
        <v>908</v>
      </c>
      <c r="D434" s="3" t="s">
        <v>9</v>
      </c>
      <c r="E434" s="3" t="s">
        <v>26</v>
      </c>
      <c r="F434" s="2"/>
      <c r="G434" s="4"/>
      <c r="H434" s="4"/>
      <c r="I434" s="39">
        <f t="shared" ref="I434:J436" si="51">I435</f>
        <v>536.6</v>
      </c>
      <c r="J434" s="39">
        <f t="shared" si="51"/>
        <v>229.67995999999999</v>
      </c>
      <c r="K434" s="39">
        <f t="shared" si="39"/>
        <v>-306.92004000000003</v>
      </c>
      <c r="L434" s="39">
        <f t="shared" si="40"/>
        <v>42.802825195676483</v>
      </c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s="8" customFormat="1" ht="15.75" x14ac:dyDescent="0.2">
      <c r="A435" s="45"/>
      <c r="B435" s="1" t="s">
        <v>30</v>
      </c>
      <c r="C435" s="2">
        <v>908</v>
      </c>
      <c r="D435" s="3" t="s">
        <v>9</v>
      </c>
      <c r="E435" s="3" t="s">
        <v>26</v>
      </c>
      <c r="F435" s="2" t="s">
        <v>135</v>
      </c>
      <c r="G435" s="4"/>
      <c r="H435" s="4"/>
      <c r="I435" s="39">
        <f t="shared" si="51"/>
        <v>536.6</v>
      </c>
      <c r="J435" s="39">
        <f t="shared" si="51"/>
        <v>229.67995999999999</v>
      </c>
      <c r="K435" s="39">
        <f t="shared" si="39"/>
        <v>-306.92004000000003</v>
      </c>
      <c r="L435" s="39">
        <f t="shared" si="40"/>
        <v>42.802825195676483</v>
      </c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s="8" customFormat="1" ht="31.5" x14ac:dyDescent="0.2">
      <c r="A436" s="45"/>
      <c r="B436" s="1" t="s">
        <v>106</v>
      </c>
      <c r="C436" s="2">
        <v>908</v>
      </c>
      <c r="D436" s="3" t="s">
        <v>9</v>
      </c>
      <c r="E436" s="3" t="s">
        <v>26</v>
      </c>
      <c r="F436" s="2" t="s">
        <v>229</v>
      </c>
      <c r="G436" s="4"/>
      <c r="H436" s="4"/>
      <c r="I436" s="39">
        <f t="shared" si="51"/>
        <v>536.6</v>
      </c>
      <c r="J436" s="39">
        <f t="shared" si="51"/>
        <v>229.67995999999999</v>
      </c>
      <c r="K436" s="39">
        <f t="shared" si="39"/>
        <v>-306.92004000000003</v>
      </c>
      <c r="L436" s="39">
        <f t="shared" si="40"/>
        <v>42.802825195676483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s="8" customFormat="1" ht="47.25" x14ac:dyDescent="0.2">
      <c r="A437" s="45"/>
      <c r="B437" s="1" t="s">
        <v>20</v>
      </c>
      <c r="C437" s="2">
        <v>908</v>
      </c>
      <c r="D437" s="3" t="s">
        <v>9</v>
      </c>
      <c r="E437" s="3" t="s">
        <v>26</v>
      </c>
      <c r="F437" s="2" t="s">
        <v>229</v>
      </c>
      <c r="G437" s="4">
        <v>100</v>
      </c>
      <c r="H437" s="4"/>
      <c r="I437" s="39">
        <v>536.6</v>
      </c>
      <c r="J437" s="39">
        <v>229.67995999999999</v>
      </c>
      <c r="K437" s="39">
        <f t="shared" si="39"/>
        <v>-306.92004000000003</v>
      </c>
      <c r="L437" s="39">
        <f t="shared" si="40"/>
        <v>42.802825195676483</v>
      </c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ht="15.75" x14ac:dyDescent="0.2">
      <c r="A438" s="45"/>
      <c r="B438" s="1" t="s">
        <v>107</v>
      </c>
      <c r="C438" s="2">
        <v>908</v>
      </c>
      <c r="D438" s="3" t="s">
        <v>52</v>
      </c>
      <c r="E438" s="3"/>
      <c r="F438" s="2"/>
      <c r="G438" s="4"/>
      <c r="H438" s="4"/>
      <c r="I438" s="39">
        <f>I439+I453</f>
        <v>58188.5</v>
      </c>
      <c r="J438" s="39">
        <f>J439+J453</f>
        <v>2190.8714799999998</v>
      </c>
      <c r="K438" s="39">
        <f t="shared" si="39"/>
        <v>-55997.628519999998</v>
      </c>
      <c r="L438" s="39">
        <f t="shared" si="40"/>
        <v>3.7651279548364363</v>
      </c>
      <c r="M438" s="31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5.75" x14ac:dyDescent="0.2">
      <c r="A439" s="45"/>
      <c r="B439" s="1" t="s">
        <v>108</v>
      </c>
      <c r="C439" s="2">
        <v>908</v>
      </c>
      <c r="D439" s="3" t="s">
        <v>52</v>
      </c>
      <c r="E439" s="3" t="s">
        <v>19</v>
      </c>
      <c r="F439" s="2"/>
      <c r="G439" s="4"/>
      <c r="H439" s="4"/>
      <c r="I439" s="39">
        <f>I440+I444+I449</f>
        <v>400</v>
      </c>
      <c r="J439" s="39">
        <f>J440+J444+J449</f>
        <v>183.9</v>
      </c>
      <c r="K439" s="39">
        <f t="shared" si="39"/>
        <v>-216.1</v>
      </c>
      <c r="L439" s="39">
        <f t="shared" si="40"/>
        <v>45.975000000000001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7.25" customHeight="1" x14ac:dyDescent="0.2">
      <c r="A440" s="45"/>
      <c r="B440" s="1" t="s">
        <v>109</v>
      </c>
      <c r="C440" s="2">
        <v>908</v>
      </c>
      <c r="D440" s="3" t="s">
        <v>52</v>
      </c>
      <c r="E440" s="3" t="s">
        <v>19</v>
      </c>
      <c r="F440" s="2" t="s">
        <v>217</v>
      </c>
      <c r="G440" s="4"/>
      <c r="H440" s="4"/>
      <c r="I440" s="39">
        <f>I441</f>
        <v>260</v>
      </c>
      <c r="J440" s="39">
        <f>J441</f>
        <v>146.65</v>
      </c>
      <c r="K440" s="39">
        <f t="shared" si="39"/>
        <v>-113.35</v>
      </c>
      <c r="L440" s="39">
        <f t="shared" si="40"/>
        <v>56.40384615384616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5.75" x14ac:dyDescent="0.2">
      <c r="A441" s="45"/>
      <c r="B441" s="1" t="s">
        <v>219</v>
      </c>
      <c r="C441" s="2">
        <v>908</v>
      </c>
      <c r="D441" s="3" t="s">
        <v>52</v>
      </c>
      <c r="E441" s="3" t="s">
        <v>19</v>
      </c>
      <c r="F441" s="2" t="s">
        <v>218</v>
      </c>
      <c r="G441" s="4"/>
      <c r="H441" s="4"/>
      <c r="I441" s="39">
        <f>I443+I442</f>
        <v>260</v>
      </c>
      <c r="J441" s="39">
        <f>J443</f>
        <v>146.65</v>
      </c>
      <c r="K441" s="39">
        <f t="shared" si="39"/>
        <v>-113.35</v>
      </c>
      <c r="L441" s="39">
        <f t="shared" si="40"/>
        <v>56.40384615384616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47.25" x14ac:dyDescent="0.2">
      <c r="A442" s="45"/>
      <c r="B442" s="1" t="s">
        <v>20</v>
      </c>
      <c r="C442" s="2">
        <v>908</v>
      </c>
      <c r="D442" s="3" t="s">
        <v>52</v>
      </c>
      <c r="E442" s="3" t="s">
        <v>19</v>
      </c>
      <c r="F442" s="2" t="s">
        <v>218</v>
      </c>
      <c r="G442" s="4">
        <v>100</v>
      </c>
      <c r="H442" s="4"/>
      <c r="I442" s="39">
        <v>50</v>
      </c>
      <c r="J442" s="39">
        <v>0</v>
      </c>
      <c r="K442" s="39">
        <f>J442-I442</f>
        <v>-50</v>
      </c>
      <c r="L442" s="39">
        <f>J442/I442*100</f>
        <v>0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5" customHeight="1" x14ac:dyDescent="0.2">
      <c r="A443" s="45"/>
      <c r="B443" s="1" t="s">
        <v>168</v>
      </c>
      <c r="C443" s="2">
        <v>908</v>
      </c>
      <c r="D443" s="3" t="s">
        <v>52</v>
      </c>
      <c r="E443" s="3" t="s">
        <v>19</v>
      </c>
      <c r="F443" s="2" t="s">
        <v>218</v>
      </c>
      <c r="G443" s="4">
        <v>200</v>
      </c>
      <c r="H443" s="4"/>
      <c r="I443" s="39">
        <v>210</v>
      </c>
      <c r="J443" s="39">
        <v>146.65</v>
      </c>
      <c r="K443" s="39">
        <f t="shared" si="39"/>
        <v>-63.349999999999994</v>
      </c>
      <c r="L443" s="39">
        <f t="shared" si="40"/>
        <v>69.833333333333343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33" customHeight="1" x14ac:dyDescent="0.2">
      <c r="A444" s="45"/>
      <c r="B444" s="1" t="s">
        <v>304</v>
      </c>
      <c r="C444" s="2">
        <v>908</v>
      </c>
      <c r="D444" s="3" t="s">
        <v>52</v>
      </c>
      <c r="E444" s="3" t="s">
        <v>19</v>
      </c>
      <c r="F444" s="2" t="s">
        <v>303</v>
      </c>
      <c r="G444" s="4"/>
      <c r="H444" s="4"/>
      <c r="I444" s="39">
        <f>I447+I445</f>
        <v>40</v>
      </c>
      <c r="J444" s="39">
        <f>J446+J448</f>
        <v>37.25</v>
      </c>
      <c r="K444" s="39">
        <f t="shared" si="39"/>
        <v>-2.75</v>
      </c>
      <c r="L444" s="39">
        <f t="shared" si="40"/>
        <v>93.125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8" customHeight="1" x14ac:dyDescent="0.2">
      <c r="A445" s="45"/>
      <c r="B445" s="1" t="s">
        <v>306</v>
      </c>
      <c r="C445" s="2">
        <v>908</v>
      </c>
      <c r="D445" s="3" t="s">
        <v>52</v>
      </c>
      <c r="E445" s="3" t="s">
        <v>19</v>
      </c>
      <c r="F445" s="2" t="s">
        <v>305</v>
      </c>
      <c r="G445" s="4"/>
      <c r="H445" s="4"/>
      <c r="I445" s="39">
        <f>I446</f>
        <v>25</v>
      </c>
      <c r="J445" s="39">
        <f>J446</f>
        <v>22.25</v>
      </c>
      <c r="K445" s="39">
        <f t="shared" si="39"/>
        <v>-2.75</v>
      </c>
      <c r="L445" s="39">
        <f t="shared" si="40"/>
        <v>89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8.75" customHeight="1" x14ac:dyDescent="0.2">
      <c r="A446" s="45"/>
      <c r="B446" s="1" t="s">
        <v>168</v>
      </c>
      <c r="C446" s="2">
        <v>908</v>
      </c>
      <c r="D446" s="3" t="s">
        <v>52</v>
      </c>
      <c r="E446" s="3" t="s">
        <v>19</v>
      </c>
      <c r="F446" s="2" t="s">
        <v>305</v>
      </c>
      <c r="G446" s="4">
        <v>200</v>
      </c>
      <c r="H446" s="4"/>
      <c r="I446" s="39">
        <v>25</v>
      </c>
      <c r="J446" s="39">
        <v>22.25</v>
      </c>
      <c r="K446" s="39">
        <f t="shared" si="39"/>
        <v>-2.75</v>
      </c>
      <c r="L446" s="39">
        <f t="shared" si="40"/>
        <v>89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7.25" customHeight="1" x14ac:dyDescent="0.2">
      <c r="A447" s="45"/>
      <c r="B447" s="1" t="s">
        <v>308</v>
      </c>
      <c r="C447" s="2">
        <v>908</v>
      </c>
      <c r="D447" s="3" t="s">
        <v>52</v>
      </c>
      <c r="E447" s="3" t="s">
        <v>19</v>
      </c>
      <c r="F447" s="2" t="s">
        <v>307</v>
      </c>
      <c r="G447" s="4"/>
      <c r="H447" s="4"/>
      <c r="I447" s="39">
        <f>I448</f>
        <v>15</v>
      </c>
      <c r="J447" s="39">
        <f>J448</f>
        <v>15</v>
      </c>
      <c r="K447" s="39">
        <f t="shared" si="39"/>
        <v>0</v>
      </c>
      <c r="L447" s="39">
        <f t="shared" si="40"/>
        <v>100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9.5" customHeight="1" x14ac:dyDescent="0.2">
      <c r="A448" s="45"/>
      <c r="B448" s="1" t="s">
        <v>168</v>
      </c>
      <c r="C448" s="2">
        <v>908</v>
      </c>
      <c r="D448" s="3" t="s">
        <v>52</v>
      </c>
      <c r="E448" s="3" t="s">
        <v>19</v>
      </c>
      <c r="F448" s="2" t="s">
        <v>307</v>
      </c>
      <c r="G448" s="4">
        <v>200</v>
      </c>
      <c r="H448" s="4"/>
      <c r="I448" s="39">
        <v>15</v>
      </c>
      <c r="J448" s="39">
        <v>15</v>
      </c>
      <c r="K448" s="39">
        <f t="shared" si="39"/>
        <v>0</v>
      </c>
      <c r="L448" s="39">
        <f t="shared" si="40"/>
        <v>100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46.5" customHeight="1" x14ac:dyDescent="0.2">
      <c r="A449" s="45"/>
      <c r="B449" s="1" t="s">
        <v>96</v>
      </c>
      <c r="C449" s="2">
        <v>908</v>
      </c>
      <c r="D449" s="3" t="s">
        <v>52</v>
      </c>
      <c r="E449" s="3" t="s">
        <v>19</v>
      </c>
      <c r="F449" s="2" t="s">
        <v>206</v>
      </c>
      <c r="G449" s="4"/>
      <c r="H449" s="4"/>
      <c r="I449" s="39">
        <f>I450</f>
        <v>100</v>
      </c>
      <c r="J449" s="39">
        <f>J450</f>
        <v>0</v>
      </c>
      <c r="K449" s="39">
        <f t="shared" si="39"/>
        <v>-100</v>
      </c>
      <c r="L449" s="39">
        <f t="shared" si="40"/>
        <v>0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36" customHeight="1" x14ac:dyDescent="0.2">
      <c r="A450" s="45"/>
      <c r="B450" s="1" t="s">
        <v>384</v>
      </c>
      <c r="C450" s="2">
        <v>908</v>
      </c>
      <c r="D450" s="3" t="s">
        <v>52</v>
      </c>
      <c r="E450" s="3" t="s">
        <v>19</v>
      </c>
      <c r="F450" s="2" t="s">
        <v>372</v>
      </c>
      <c r="G450" s="4"/>
      <c r="H450" s="4"/>
      <c r="I450" s="39">
        <f>I451+I452</f>
        <v>100</v>
      </c>
      <c r="J450" s="39">
        <f>J451+J452</f>
        <v>0</v>
      </c>
      <c r="K450" s="39">
        <f>J450-I450</f>
        <v>-100</v>
      </c>
      <c r="L450" s="39">
        <f>J450/I450*100</f>
        <v>0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46.5" customHeight="1" x14ac:dyDescent="0.2">
      <c r="A451" s="45"/>
      <c r="B451" s="1" t="s">
        <v>20</v>
      </c>
      <c r="C451" s="2">
        <v>908</v>
      </c>
      <c r="D451" s="3" t="s">
        <v>52</v>
      </c>
      <c r="E451" s="3" t="s">
        <v>19</v>
      </c>
      <c r="F451" s="2" t="s">
        <v>372</v>
      </c>
      <c r="G451" s="4">
        <v>100</v>
      </c>
      <c r="H451" s="4"/>
      <c r="I451" s="39">
        <v>50</v>
      </c>
      <c r="J451" s="39">
        <v>0</v>
      </c>
      <c r="K451" s="39">
        <f t="shared" si="39"/>
        <v>-50</v>
      </c>
      <c r="L451" s="39">
        <f t="shared" si="40"/>
        <v>0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s="9" customFormat="1" ht="15.75" x14ac:dyDescent="0.2">
      <c r="A452" s="71"/>
      <c r="B452" s="1" t="s">
        <v>168</v>
      </c>
      <c r="C452" s="2">
        <v>908</v>
      </c>
      <c r="D452" s="3" t="s">
        <v>52</v>
      </c>
      <c r="E452" s="3" t="s">
        <v>19</v>
      </c>
      <c r="F452" s="2" t="s">
        <v>372</v>
      </c>
      <c r="G452" s="4">
        <v>200</v>
      </c>
      <c r="H452" s="4"/>
      <c r="I452" s="39">
        <v>50</v>
      </c>
      <c r="J452" s="39">
        <v>0</v>
      </c>
      <c r="K452" s="39">
        <f t="shared" si="39"/>
        <v>-50</v>
      </c>
      <c r="L452" s="39">
        <f t="shared" si="40"/>
        <v>0</v>
      </c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s="9" customFormat="1" ht="19.5" customHeight="1" x14ac:dyDescent="0.2">
      <c r="A453" s="71"/>
      <c r="B453" s="29" t="s">
        <v>109</v>
      </c>
      <c r="C453" s="2">
        <v>908</v>
      </c>
      <c r="D453" s="3" t="s">
        <v>52</v>
      </c>
      <c r="E453" s="3" t="s">
        <v>24</v>
      </c>
      <c r="F453" s="2" t="s">
        <v>217</v>
      </c>
      <c r="G453" s="4"/>
      <c r="H453" s="4"/>
      <c r="I453" s="39">
        <f>I454</f>
        <v>57788.5</v>
      </c>
      <c r="J453" s="39">
        <f>J454</f>
        <v>2006.9714799999999</v>
      </c>
      <c r="K453" s="39">
        <f>SUM(J453-I453)</f>
        <v>-55781.52852</v>
      </c>
      <c r="L453" s="39">
        <f>SUM(J453/I453*100)</f>
        <v>3.4729599833876983</v>
      </c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s="9" customFormat="1" ht="34.5" customHeight="1" x14ac:dyDescent="0.2">
      <c r="A454" s="71"/>
      <c r="B454" s="29" t="s">
        <v>331</v>
      </c>
      <c r="C454" s="2">
        <v>908</v>
      </c>
      <c r="D454" s="3" t="s">
        <v>52</v>
      </c>
      <c r="E454" s="3" t="s">
        <v>24</v>
      </c>
      <c r="F454" s="2" t="s">
        <v>411</v>
      </c>
      <c r="G454" s="4"/>
      <c r="H454" s="4"/>
      <c r="I454" s="39">
        <f>I455</f>
        <v>57788.5</v>
      </c>
      <c r="J454" s="39">
        <f>J455</f>
        <v>2006.9714799999999</v>
      </c>
      <c r="K454" s="39">
        <f>SUM(J454-I454)</f>
        <v>-55781.52852</v>
      </c>
      <c r="L454" s="39">
        <f>SUM(J454/I454*100)</f>
        <v>3.4729599833876983</v>
      </c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s="9" customFormat="1" ht="31.5" x14ac:dyDescent="0.2">
      <c r="A455" s="71"/>
      <c r="B455" s="1" t="s">
        <v>49</v>
      </c>
      <c r="C455" s="2">
        <v>908</v>
      </c>
      <c r="D455" s="3" t="s">
        <v>52</v>
      </c>
      <c r="E455" s="3" t="s">
        <v>24</v>
      </c>
      <c r="F455" s="2" t="s">
        <v>411</v>
      </c>
      <c r="G455" s="4">
        <v>400</v>
      </c>
      <c r="H455" s="4"/>
      <c r="I455" s="39">
        <v>57788.5</v>
      </c>
      <c r="J455" s="39">
        <v>2006.9714799999999</v>
      </c>
      <c r="K455" s="39">
        <f>SUM(J455-I455)</f>
        <v>-55781.52852</v>
      </c>
      <c r="L455" s="39">
        <f>SUM(J455/I455*100)</f>
        <v>3.4729599833876983</v>
      </c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ht="15.75" x14ac:dyDescent="0.2">
      <c r="A456" s="45"/>
      <c r="B456" s="1" t="s">
        <v>110</v>
      </c>
      <c r="C456" s="2">
        <v>908</v>
      </c>
      <c r="D456" s="3" t="s">
        <v>46</v>
      </c>
      <c r="E456" s="3"/>
      <c r="F456" s="2"/>
      <c r="G456" s="4"/>
      <c r="H456" s="4"/>
      <c r="I456" s="39">
        <f t="shared" ref="I456:I459" si="52">I457</f>
        <v>2930</v>
      </c>
      <c r="J456" s="39">
        <f>J457</f>
        <v>1198.587</v>
      </c>
      <c r="K456" s="39">
        <f t="shared" si="39"/>
        <v>-1731.413</v>
      </c>
      <c r="L456" s="39">
        <f t="shared" si="40"/>
        <v>40.907406143344708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5.75" x14ac:dyDescent="0.2">
      <c r="A457" s="45"/>
      <c r="B457" s="1" t="s">
        <v>111</v>
      </c>
      <c r="C457" s="2">
        <v>908</v>
      </c>
      <c r="D457" s="3" t="s">
        <v>46</v>
      </c>
      <c r="E457" s="3" t="s">
        <v>24</v>
      </c>
      <c r="F457" s="2"/>
      <c r="G457" s="4"/>
      <c r="H457" s="4"/>
      <c r="I457" s="39">
        <f t="shared" si="52"/>
        <v>2930</v>
      </c>
      <c r="J457" s="39">
        <f>J458</f>
        <v>1198.587</v>
      </c>
      <c r="K457" s="39">
        <f t="shared" si="39"/>
        <v>-1731.413</v>
      </c>
      <c r="L457" s="39">
        <f t="shared" si="40"/>
        <v>40.907406143344708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31.5" x14ac:dyDescent="0.2">
      <c r="A458" s="45"/>
      <c r="B458" s="1" t="s">
        <v>76</v>
      </c>
      <c r="C458" s="2">
        <v>908</v>
      </c>
      <c r="D458" s="3" t="s">
        <v>46</v>
      </c>
      <c r="E458" s="3" t="s">
        <v>24</v>
      </c>
      <c r="F458" s="2" t="s">
        <v>158</v>
      </c>
      <c r="G458" s="4"/>
      <c r="H458" s="4"/>
      <c r="I458" s="39">
        <f t="shared" si="52"/>
        <v>2930</v>
      </c>
      <c r="J458" s="39">
        <f>J459</f>
        <v>1198.587</v>
      </c>
      <c r="K458" s="39">
        <f t="shared" si="39"/>
        <v>-1731.413</v>
      </c>
      <c r="L458" s="39">
        <f t="shared" si="40"/>
        <v>40.907406143344708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5.75" x14ac:dyDescent="0.2">
      <c r="A459" s="45"/>
      <c r="B459" s="1" t="s">
        <v>112</v>
      </c>
      <c r="C459" s="2">
        <v>908</v>
      </c>
      <c r="D459" s="3" t="s">
        <v>46</v>
      </c>
      <c r="E459" s="3" t="s">
        <v>24</v>
      </c>
      <c r="F459" s="2" t="s">
        <v>290</v>
      </c>
      <c r="G459" s="4"/>
      <c r="H459" s="4"/>
      <c r="I459" s="39">
        <f t="shared" si="52"/>
        <v>2930</v>
      </c>
      <c r="J459" s="39">
        <f>J460</f>
        <v>1198.587</v>
      </c>
      <c r="K459" s="39">
        <f t="shared" si="39"/>
        <v>-1731.413</v>
      </c>
      <c r="L459" s="39">
        <f t="shared" si="40"/>
        <v>40.907406143344708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5.75" x14ac:dyDescent="0.2">
      <c r="A460" s="45"/>
      <c r="B460" s="1" t="s">
        <v>22</v>
      </c>
      <c r="C460" s="2">
        <v>908</v>
      </c>
      <c r="D460" s="3" t="s">
        <v>46</v>
      </c>
      <c r="E460" s="3" t="s">
        <v>24</v>
      </c>
      <c r="F460" s="2" t="s">
        <v>290</v>
      </c>
      <c r="G460" s="4">
        <v>800</v>
      </c>
      <c r="H460" s="4"/>
      <c r="I460" s="39">
        <v>2930</v>
      </c>
      <c r="J460" s="39">
        <v>1198.587</v>
      </c>
      <c r="K460" s="39">
        <f t="shared" si="39"/>
        <v>-1731.413</v>
      </c>
      <c r="L460" s="39">
        <f t="shared" si="40"/>
        <v>40.907406143344708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5.75" x14ac:dyDescent="0.2">
      <c r="A461" s="45"/>
      <c r="B461" s="55" t="s">
        <v>59</v>
      </c>
      <c r="C461" s="2" t="s">
        <v>0</v>
      </c>
      <c r="D461" s="2" t="s">
        <v>0</v>
      </c>
      <c r="E461" s="2" t="s">
        <v>0</v>
      </c>
      <c r="F461" s="2" t="s">
        <v>0</v>
      </c>
      <c r="G461" s="4" t="s">
        <v>0</v>
      </c>
      <c r="H461" s="4"/>
      <c r="I461" s="38">
        <f>I7+I18+I120+I147+I280+I294</f>
        <v>741264.32544000004</v>
      </c>
      <c r="J461" s="38">
        <f>J7+J18+J120+J147+J280+J294</f>
        <v>334251.06700000004</v>
      </c>
      <c r="K461" s="38">
        <f t="shared" si="39"/>
        <v>-407013.25844000001</v>
      </c>
      <c r="L461" s="38">
        <f t="shared" si="40"/>
        <v>45.092021230293952</v>
      </c>
      <c r="M461" s="35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0.75" customHeight="1" x14ac:dyDescent="0.2">
      <c r="A462" s="6"/>
      <c r="I462" s="72"/>
      <c r="J462" s="72"/>
      <c r="K462" s="72"/>
      <c r="L462" s="72"/>
    </row>
    <row r="463" spans="1:29" ht="10.5" customHeight="1" x14ac:dyDescent="0.2">
      <c r="A463" s="6"/>
    </row>
    <row r="464" spans="1:29" ht="31.5" customHeight="1" x14ac:dyDescent="0.2">
      <c r="B464" s="5" t="s">
        <v>296</v>
      </c>
      <c r="C464" s="79" t="s">
        <v>379</v>
      </c>
      <c r="D464" s="79"/>
      <c r="E464" s="79"/>
      <c r="F464" s="79"/>
      <c r="G464" s="79"/>
      <c r="H464" s="11"/>
      <c r="I464" s="43"/>
      <c r="J464" s="43"/>
      <c r="K464" s="43"/>
      <c r="N464" s="34"/>
      <c r="Q464" s="34"/>
    </row>
  </sheetData>
  <autoFilter ref="A6:L461"/>
  <mergeCells count="6">
    <mergeCell ref="A3:G3"/>
    <mergeCell ref="C464:G464"/>
    <mergeCell ref="B4:H4"/>
    <mergeCell ref="D2:I2"/>
    <mergeCell ref="A5:L5"/>
    <mergeCell ref="K2:P2"/>
  </mergeCells>
  <pageMargins left="0.23622047244094491" right="0.15748031496062992" top="0" bottom="0" header="0.31496062992125984" footer="0.55118110236220474"/>
  <pageSetup paperSize="9" scale="44" fitToHeight="0" orientation="portrait" useFirstPageNumber="1" r:id="rId1"/>
  <headerFooter>
    <oddHeader xml:space="preserve">&amp;CСтраница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2020-07-23T07:49:10Z</dcterms:modified>
</cp:coreProperties>
</file>