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лист1!$A$7:$H$478</definedName>
    <definedName name="_xlnm.Print_Area" localSheetId="0">лист1!$B$1:$K$480</definedName>
  </definedNames>
  <calcPr calcId="145621"/>
</workbook>
</file>

<file path=xl/calcChain.xml><?xml version="1.0" encoding="utf-8"?>
<calcChain xmlns="http://schemas.openxmlformats.org/spreadsheetml/2006/main">
  <c r="I9" i="2" l="1"/>
  <c r="H456" i="2" l="1"/>
  <c r="H473" i="2" l="1"/>
  <c r="I473" i="2"/>
  <c r="J473" i="2" s="1"/>
  <c r="J474" i="2"/>
  <c r="K474" i="2"/>
  <c r="H9" i="2"/>
  <c r="H168" i="2"/>
  <c r="H186" i="2"/>
  <c r="H215" i="2"/>
  <c r="H225" i="2"/>
  <c r="H359" i="2"/>
  <c r="H419" i="2"/>
  <c r="H462" i="2"/>
  <c r="K473" i="2" l="1"/>
  <c r="H8" i="2"/>
  <c r="I215" i="2" l="1"/>
  <c r="K224" i="2"/>
  <c r="J224" i="2"/>
  <c r="K217" i="2"/>
  <c r="J217" i="2"/>
  <c r="I225" i="2" l="1"/>
  <c r="K309" i="2"/>
  <c r="J309" i="2"/>
  <c r="K88" i="2"/>
  <c r="J88" i="2"/>
  <c r="J87" i="2" l="1"/>
  <c r="J479" i="2" l="1"/>
  <c r="I462" i="2" l="1"/>
  <c r="I456" i="2"/>
  <c r="I419" i="2"/>
  <c r="I359" i="2"/>
  <c r="I186" i="2"/>
  <c r="I168" i="2"/>
  <c r="K463" i="2"/>
  <c r="K457" i="2"/>
  <c r="K451" i="2"/>
  <c r="K431" i="2"/>
  <c r="K425" i="2"/>
  <c r="K420" i="2"/>
  <c r="K401" i="2"/>
  <c r="K360" i="2"/>
  <c r="K315" i="2"/>
  <c r="K310" i="2"/>
  <c r="K255" i="2"/>
  <c r="K226" i="2"/>
  <c r="K218" i="2"/>
  <c r="K197" i="2"/>
  <c r="K196" i="2"/>
  <c r="K195" i="2"/>
  <c r="K187" i="2"/>
  <c r="K169" i="2"/>
  <c r="K94" i="2"/>
  <c r="K89" i="2"/>
  <c r="K50" i="2"/>
  <c r="K30" i="2"/>
  <c r="K16" i="2"/>
  <c r="K10" i="2"/>
  <c r="J463" i="2"/>
  <c r="J457" i="2"/>
  <c r="J451" i="2"/>
  <c r="J431" i="2"/>
  <c r="J425" i="2"/>
  <c r="J420" i="2"/>
  <c r="J401" i="2"/>
  <c r="J360" i="2"/>
  <c r="J315" i="2"/>
  <c r="J310" i="2"/>
  <c r="J255" i="2"/>
  <c r="J226" i="2"/>
  <c r="J218" i="2"/>
  <c r="J216" i="2"/>
  <c r="J197" i="2"/>
  <c r="J196" i="2"/>
  <c r="J195" i="2"/>
  <c r="J187" i="2"/>
  <c r="J169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6" i="2"/>
  <c r="H165" i="2" s="1"/>
  <c r="H164" i="2" s="1"/>
  <c r="H163" i="2" s="1"/>
  <c r="H213" i="2"/>
  <c r="H222" i="2"/>
  <c r="H234" i="2"/>
  <c r="H242" i="2"/>
  <c r="H239" i="2" s="1"/>
  <c r="H245" i="2"/>
  <c r="H253" i="2"/>
  <c r="H252" i="2" s="1"/>
  <c r="H251" i="2" s="1"/>
  <c r="H313" i="2"/>
  <c r="H312" i="2" s="1"/>
  <c r="H311" i="2" s="1"/>
  <c r="H396" i="2"/>
  <c r="H399" i="2"/>
  <c r="H398" i="2" s="1"/>
  <c r="H405" i="2"/>
  <c r="H407" i="2"/>
  <c r="H412" i="2"/>
  <c r="H414" i="2"/>
  <c r="H416" i="2"/>
  <c r="H409" i="2" s="1"/>
  <c r="H429" i="2"/>
  <c r="H428" i="2" s="1"/>
  <c r="H427" i="2" s="1"/>
  <c r="H426" i="2" s="1"/>
  <c r="H460" i="2"/>
  <c r="H466" i="2"/>
  <c r="H465" i="2" s="1"/>
  <c r="H464" i="2" s="1"/>
  <c r="H471" i="2"/>
  <c r="H477" i="2"/>
  <c r="I8" i="2" l="1"/>
  <c r="K168" i="2"/>
  <c r="J462" i="2"/>
  <c r="J168" i="2"/>
  <c r="K359" i="2"/>
  <c r="K456" i="2"/>
  <c r="K215" i="2"/>
  <c r="K462" i="2"/>
  <c r="J456" i="2"/>
  <c r="J215" i="2"/>
  <c r="J359" i="2"/>
  <c r="H411" i="2"/>
  <c r="H236" i="2"/>
  <c r="H395" i="2"/>
  <c r="H394" i="2" s="1"/>
  <c r="H393" i="2" s="1"/>
  <c r="H212" i="2"/>
  <c r="H211" i="2" s="1"/>
  <c r="H390" i="2"/>
  <c r="H209" i="2"/>
  <c r="H459" i="2"/>
  <c r="H458" i="2" s="1"/>
  <c r="H34" i="2"/>
  <c r="H23" i="2" s="1"/>
  <c r="H20" i="2" s="1"/>
  <c r="H233" i="2"/>
  <c r="H423" i="2"/>
  <c r="H422" i="2" s="1"/>
  <c r="H421" i="2" s="1"/>
  <c r="H248" i="2"/>
  <c r="H82" i="2"/>
  <c r="H81" i="2" s="1"/>
  <c r="H80" i="2" s="1"/>
  <c r="H470" i="2"/>
  <c r="H469" i="2" s="1"/>
  <c r="H468" i="2" s="1"/>
  <c r="J419" i="2"/>
  <c r="H404" i="2"/>
  <c r="K419" i="2" l="1"/>
  <c r="H403" i="2"/>
  <c r="H402" i="2" s="1"/>
  <c r="H22" i="2"/>
  <c r="H33" i="2"/>
  <c r="H32" i="2" s="1"/>
  <c r="H31" i="2" s="1"/>
  <c r="H19" i="2"/>
  <c r="H18" i="2" s="1"/>
  <c r="H17" i="2" s="1"/>
  <c r="H14" i="2"/>
  <c r="H208" i="2"/>
  <c r="H207" i="2" s="1"/>
  <c r="H200" i="2"/>
  <c r="H389" i="2"/>
  <c r="H387" i="2"/>
  <c r="H247" i="2"/>
  <c r="H244" i="2" s="1"/>
  <c r="H241" i="2" s="1"/>
  <c r="H238" i="2" s="1"/>
  <c r="H205" i="2"/>
  <c r="H230" i="2"/>
  <c r="H235" i="2"/>
  <c r="H232" i="2" s="1"/>
  <c r="H229" i="2" l="1"/>
  <c r="H13" i="2"/>
  <c r="H12" i="2" s="1"/>
  <c r="H11" i="2" s="1"/>
  <c r="H476" i="2"/>
  <c r="H475" i="2" s="1"/>
  <c r="H204" i="2"/>
  <c r="H203" i="2" s="1"/>
  <c r="H202" i="2" s="1"/>
  <c r="H190" i="2"/>
  <c r="H189" i="2" s="1"/>
  <c r="H386" i="2"/>
  <c r="H382" i="2" s="1"/>
  <c r="H381" i="2" s="1"/>
  <c r="H384" i="2"/>
  <c r="H383" i="2" s="1"/>
  <c r="H199" i="2"/>
  <c r="H193" i="2"/>
  <c r="H192" i="2" s="1"/>
  <c r="H228" i="2" l="1"/>
  <c r="H227" i="2" s="1"/>
  <c r="H380" i="2"/>
  <c r="H379" i="2" s="1"/>
  <c r="H377" i="2"/>
  <c r="H198" i="2"/>
  <c r="H188" i="2"/>
  <c r="K186" i="2" l="1"/>
  <c r="J186" i="2"/>
  <c r="J9" i="2"/>
  <c r="K9" i="2"/>
  <c r="H221" i="2"/>
  <c r="H220" i="2" s="1"/>
  <c r="H219" i="2" s="1"/>
  <c r="J225" i="2"/>
  <c r="K225" i="2"/>
  <c r="H376" i="2"/>
  <c r="H374" i="2"/>
  <c r="K8" i="2" l="1"/>
  <c r="J8" i="2"/>
  <c r="H373" i="2"/>
  <c r="H372" i="2" s="1"/>
  <c r="H370" i="2"/>
  <c r="H369" i="2" l="1"/>
  <c r="H367" i="2"/>
  <c r="H364" i="2" s="1"/>
  <c r="H366" i="2" l="1"/>
  <c r="H363" i="2"/>
  <c r="H362" i="2" l="1"/>
  <c r="H361" i="2" s="1"/>
</calcChain>
</file>

<file path=xl/sharedStrings.xml><?xml version="1.0" encoding="utf-8"?>
<sst xmlns="http://schemas.openxmlformats.org/spreadsheetml/2006/main" count="1919" uniqueCount="257">
  <si>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</si>
  <si>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</si>
  <si>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</si>
  <si>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</si>
  <si>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</si>
  <si>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</si>
  <si>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</si>
  <si>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</si>
  <si>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</si>
  <si>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</si>
  <si>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</si>
  <si>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</si>
  <si>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</si>
  <si>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</si>
  <si>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</si>
  <si>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</si>
  <si>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</si>
  <si>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</si>
  <si>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</si>
  <si>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</si>
  <si>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</si>
  <si>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</si>
  <si>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</si>
  <si>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</si>
  <si>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</si>
  <si>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</si>
  <si>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</si>
  <si>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</si>
  <si>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</si>
  <si>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</si>
  <si>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</si>
  <si>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</si>
  <si>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</si>
  <si>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</si>
  <si>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</si>
  <si>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</si>
  <si>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</si>
  <si>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</si>
  <si>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</si>
  <si>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</si>
  <si>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</si>
  <si>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</si>
  <si>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</si>
  <si>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</si>
  <si>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</si>
  <si>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</si>
  <si>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</si>
  <si>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</si>
  <si>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</si>
  <si>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</si>
  <si>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</si>
  <si>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</si>
  <si>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</si>
  <si>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</si>
  <si>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</si>
  <si>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</si>
  <si>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</si>
  <si>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</si>
  <si>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</si>
  <si>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</si>
  <si>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</si>
  <si>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</si>
  <si>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</si>
  <si>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</si>
  <si>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</si>
  <si>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</si>
  <si>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</si>
  <si>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</si>
  <si>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</si>
  <si>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</si>
  <si>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</si>
  <si>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</si>
  <si>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</si>
  <si>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</si>
  <si>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</si>
  <si>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</si>
  <si>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</si>
  <si>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</si>
  <si>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</si>
  <si>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</si>
  <si>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</si>
  <si>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</si>
  <si>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</si>
  <si>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</si>
  <si>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</si>
  <si>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</si>
  <si>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</si>
  <si>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</si>
  <si>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</si>
  <si>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</si>
  <si>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</si>
  <si>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</si>
  <si>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</si>
  <si>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</si>
  <si>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</si>
  <si>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</si>
  <si>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</si>
  <si>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</si>
  <si>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</si>
  <si>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</si>
  <si>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</si>
  <si>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</si>
  <si>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</si>
  <si>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</si>
  <si>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</si>
  <si>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</si>
  <si>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</si>
  <si>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</si>
  <si>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</si>
  <si>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</si>
  <si>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</si>
  <si>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</si>
  <si>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</si>
  <si>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</si>
  <si>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</si>
  <si>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</si>
  <si>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</si>
  <si>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</si>
  <si>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</si>
  <si>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</si>
  <si>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</si>
  <si>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</si>
  <si>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</si>
  <si>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</si>
  <si>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</si>
  <si>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</si>
  <si>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</si>
  <si>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</si>
  <si>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</si>
  <si>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</si>
  <si>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</si>
  <si>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</si>
  <si>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</si>
  <si>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</si>
  <si>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</si>
  <si>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</si>
  <si>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</si>
  <si>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</si>
  <si>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</si>
  <si>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</si>
  <si>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</si>
  <si>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</si>
  <si>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</si>
  <si>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</si>
  <si>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</si>
  <si>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</si>
  <si>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</si>
  <si>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</si>
  <si>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</si>
  <si>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</si>
  <si>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</si>
  <si>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</si>
  <si>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</si>
  <si>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</si>
  <si>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</si>
  <si>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</si>
  <si>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</si>
  <si>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</si>
  <si>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</si>
  <si>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</si>
  <si>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</si>
  <si>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</si>
  <si>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</si>
  <si>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</si>
  <si>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</si>
  <si>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</si>
  <si>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</si>
  <si>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</si>
  <si>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</si>
  <si>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</si>
  <si>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</si>
  <si>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</si>
  <si>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</si>
  <si>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</si>
  <si>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</si>
  <si>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</si>
  <si>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</si>
  <si>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</si>
  <si>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</si>
  <si>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</si>
  <si>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</si>
  <si>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</si>
  <si>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</si>
  <si>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</si>
  <si>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</si>
  <si>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</si>
  <si>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</si>
  <si>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</si>
  <si>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</si>
  <si>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</si>
  <si>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</si>
  <si>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</si>
  <si>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</si>
  <si>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</si>
  <si>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</si>
  <si>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</si>
  <si>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</si>
  <si>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</si>
  <si>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</si>
  <si>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</si>
  <si>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</si>
  <si>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</si>
  <si>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</si>
  <si>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</si>
  <si>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</si>
  <si>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</si>
  <si>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</si>
  <si>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</si>
  <si>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</si>
  <si>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</si>
  <si>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</si>
  <si>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</si>
  <si>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</si>
  <si>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</si>
  <si>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</si>
  <si>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</si>
  <si>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</si>
  <si>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</si>
  <si>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</si>
  <si>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</si>
  <si>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</si>
  <si>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</si>
  <si>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</si>
  <si>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</si>
  <si>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</si>
  <si>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</si>
  <si>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</si>
  <si>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</si>
  <si>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</si>
  <si>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</si>
  <si>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</si>
  <si>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</si>
  <si>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</si>
  <si>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</si>
  <si>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</si>
  <si>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</si>
  <si>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</si>
  <si>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</si>
  <si>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</si>
  <si>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</si>
  <si>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</si>
  <si>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</si>
  <si>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</si>
  <si>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</si>
  <si>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 xml:space="preserve">Приложение 3 </t>
  </si>
  <si>
    <t>Процент исполнения к уточненному плану</t>
  </si>
  <si>
    <t>к отчету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</si>
  <si>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</si>
  <si>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</si>
  <si>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</si>
  <si>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Управляющая делами Совета народных                                                                                               депутатов муниципального образования "Гиагинский район"</t>
  </si>
  <si>
    <t xml:space="preserve">Благоустройство </t>
  </si>
  <si>
    <t>Жилищное хозяйство</t>
  </si>
  <si>
    <t>Е.Деркачева</t>
  </si>
  <si>
    <t>Исполнение бюджетных ассигнований бюджета муниципального образования "Гиагинский район" за  1 квартал 2021 года по разделам и подразделам классификации расходов бюджетов Российской Федерации</t>
  </si>
  <si>
    <t>Уточненный план на     01.04.2021 г.</t>
  </si>
  <si>
    <t>Фактическое исполнение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</si>
</sst>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6" fontId="1" fillId="0" borderId="5" xfId="1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0"/>
  <sheetViews>
    <sheetView tabSelected="1" view="pageBreakPreview" topLeftCell="A7" zoomScaleNormal="100" zoomScaleSheetLayoutView="100" workbookViewId="0">
      <selection activeCell="I10" sqref="I10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5.33203125" customWidth="1"/>
    <col min="10" max="10" width="15.6640625" customWidth="1"/>
    <col min="11" max="11" width="14.6640625" customWidth="1"/>
  </cols>
  <sheetData>
    <row r="1" spans="1:11" ht="16.5" customHeight="1" x14ac:dyDescent="0.2">
      <c r="I1" s="95" t="s">
        <v>244</v>
      </c>
    </row>
    <row r="2" spans="1:11" ht="16.5" customHeight="1" x14ac:dyDescent="0.2">
      <c r="I2" s="153" t="s">
        <v>246</v>
      </c>
      <c r="J2" s="154"/>
      <c r="K2" s="154"/>
    </row>
    <row r="3" spans="1:11" ht="36.75" customHeight="1" x14ac:dyDescent="0.2">
      <c r="I3" s="154"/>
      <c r="J3" s="154"/>
      <c r="K3" s="154"/>
    </row>
    <row r="4" spans="1:11" ht="52.5" customHeight="1" x14ac:dyDescent="0.2">
      <c r="A4" s="48"/>
      <c r="B4" s="159" t="s">
        <v>254</v>
      </c>
      <c r="C4" s="159"/>
      <c r="D4" s="159"/>
      <c r="E4" s="159"/>
      <c r="F4" s="159"/>
      <c r="G4" s="159"/>
      <c r="H4" s="159"/>
      <c r="I4" s="159"/>
      <c r="J4" s="159"/>
      <c r="K4" s="94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58"/>
      <c r="K5" s="158"/>
    </row>
    <row r="6" spans="1:11" ht="16.5" thickBot="1" x14ac:dyDescent="0.25">
      <c r="A6" s="155"/>
      <c r="B6" s="155"/>
      <c r="C6" s="155"/>
      <c r="D6" s="155"/>
      <c r="E6" s="155"/>
      <c r="F6" s="155"/>
      <c r="G6" s="155"/>
      <c r="H6" s="155"/>
      <c r="I6" s="1"/>
      <c r="K6" s="95" t="s">
        <v>1</v>
      </c>
    </row>
    <row r="7" spans="1:11" ht="80.2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31" t="s">
        <v>255</v>
      </c>
      <c r="I7" s="131" t="s">
        <v>256</v>
      </c>
      <c r="J7" s="131" t="s">
        <v>247</v>
      </c>
      <c r="K7" s="131" t="s">
        <v>245</v>
      </c>
    </row>
    <row r="8" spans="1:11" ht="23.25" customHeight="1" thickTop="1" x14ac:dyDescent="0.2">
      <c r="A8" s="51"/>
      <c r="B8" s="129" t="s">
        <v>240</v>
      </c>
      <c r="C8" s="47"/>
      <c r="D8" s="131"/>
      <c r="E8" s="131"/>
      <c r="F8" s="131"/>
      <c r="G8" s="47"/>
      <c r="H8" s="134">
        <f>H9+H168+H186+H215+H225+H359+H419+H456+H462+H473</f>
        <v>1246491.8899999997</v>
      </c>
      <c r="I8" s="134">
        <f>I9+I168+I186+I215+I225+I359+I419+I456+I462+I473</f>
        <v>146640.15697000001</v>
      </c>
      <c r="J8" s="135">
        <f>SUM(I8-H8)</f>
        <v>-1099851.7330299998</v>
      </c>
      <c r="K8" s="136">
        <f>SUM(I8/H8*100)</f>
        <v>11.764228724344131</v>
      </c>
    </row>
    <row r="9" spans="1:11" ht="15.75" x14ac:dyDescent="0.2">
      <c r="A9" s="52"/>
      <c r="B9" s="130" t="s">
        <v>92</v>
      </c>
      <c r="C9" s="61"/>
      <c r="D9" s="132" t="s">
        <v>26</v>
      </c>
      <c r="E9" s="133"/>
      <c r="F9" s="133"/>
      <c r="G9" s="61"/>
      <c r="H9" s="137">
        <f>H10+H16+H30+H50+H89+H94+H88</f>
        <v>72687.099999999991</v>
      </c>
      <c r="I9" s="137">
        <f>I10+I16+I30+I50+I88+I94</f>
        <v>12044.387019999998</v>
      </c>
      <c r="J9" s="135">
        <f t="shared" ref="J9:J10" si="0">SUM(I9-H9)</f>
        <v>-60642.712979999997</v>
      </c>
      <c r="K9" s="136">
        <f t="shared" ref="K9:K10" si="1">SUM(I9/H9*100)</f>
        <v>16.570185108499309</v>
      </c>
    </row>
    <row r="10" spans="1:11" ht="31.5" customHeight="1" x14ac:dyDescent="0.2">
      <c r="A10" s="7" t="s">
        <v>0</v>
      </c>
      <c r="B10" s="11" t="s">
        <v>84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3">
        <v>1516.6</v>
      </c>
      <c r="I10" s="89">
        <v>99.592579999999998</v>
      </c>
      <c r="J10" s="88">
        <f t="shared" si="0"/>
        <v>-1417.0074199999999</v>
      </c>
      <c r="K10" s="89">
        <f t="shared" si="1"/>
        <v>6.566832388236846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148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149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86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43">
        <v>3692.6</v>
      </c>
      <c r="I16" s="89">
        <v>761.63643000000002</v>
      </c>
      <c r="J16" s="88">
        <f>SUM(I16-H16)</f>
        <v>-2930.9635699999999</v>
      </c>
      <c r="K16" s="89">
        <f>SUM(I16/H16*100)</f>
        <v>20.626020419216811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89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90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91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150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43">
        <v>36228.699999999997</v>
      </c>
      <c r="I30" s="89">
        <v>8888.1588499999998</v>
      </c>
      <c r="J30" s="88">
        <f>SUM(I30-H30)</f>
        <v>-27340.541149999997</v>
      </c>
      <c r="K30" s="89">
        <f>SUM(I30/H30*100)</f>
        <v>24.53347442773271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151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91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152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213</v>
      </c>
      <c r="C45" s="13">
        <v>908</v>
      </c>
      <c r="D45" s="4" t="s">
        <v>26</v>
      </c>
      <c r="E45" s="13" t="s">
        <v>9</v>
      </c>
      <c r="F45" s="13" t="s">
        <v>214</v>
      </c>
      <c r="G45" s="33"/>
      <c r="H45" s="34">
        <f>H46</f>
        <v>400</v>
      </c>
    </row>
    <row r="46" spans="1:8" ht="110.25" hidden="1" x14ac:dyDescent="0.2">
      <c r="A46" s="16"/>
      <c r="B46" s="14" t="s">
        <v>156</v>
      </c>
      <c r="C46" s="18">
        <v>908</v>
      </c>
      <c r="D46" s="19" t="s">
        <v>26</v>
      </c>
      <c r="E46" s="13" t="s">
        <v>9</v>
      </c>
      <c r="F46" s="18" t="s">
        <v>157</v>
      </c>
      <c r="G46" s="32"/>
      <c r="H46" s="20">
        <f>H47</f>
        <v>400</v>
      </c>
    </row>
    <row r="47" spans="1:8" ht="110.25" hidden="1" x14ac:dyDescent="0.2">
      <c r="A47" s="16"/>
      <c r="B47" s="14" t="s">
        <v>160</v>
      </c>
      <c r="C47" s="13">
        <v>908</v>
      </c>
      <c r="D47" s="4" t="s">
        <v>26</v>
      </c>
      <c r="E47" s="13" t="s">
        <v>9</v>
      </c>
      <c r="F47" s="13" t="s">
        <v>161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161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161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43">
        <v>8272.9</v>
      </c>
      <c r="I50" s="89">
        <v>2133.6591600000002</v>
      </c>
      <c r="J50" s="88">
        <f>SUM(I50-H50)</f>
        <v>-6139.2408399999995</v>
      </c>
      <c r="K50" s="89">
        <f>SUM(I50/H50*100)</f>
        <v>25.790945859372172</v>
      </c>
    </row>
    <row r="51" spans="1:11" ht="31.5" hidden="1" x14ac:dyDescent="0.2">
      <c r="A51" s="37" t="s">
        <v>0</v>
      </c>
      <c r="B51" s="75" t="s">
        <v>108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110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141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142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143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3"/>
      <c r="B79" s="25" t="s">
        <v>153</v>
      </c>
      <c r="C79" s="62">
        <v>908</v>
      </c>
      <c r="D79" s="27" t="s">
        <v>26</v>
      </c>
      <c r="E79" s="27" t="s">
        <v>15</v>
      </c>
      <c r="F79" s="63"/>
      <c r="G79" s="54"/>
      <c r="H79" s="30"/>
      <c r="I79" s="89">
        <v>0</v>
      </c>
      <c r="J79" s="88">
        <f>SUM(I79-H79)</f>
        <v>0</v>
      </c>
      <c r="K79" s="87"/>
    </row>
    <row r="80" spans="1:11" ht="15.75" hidden="1" x14ac:dyDescent="0.2">
      <c r="A80" s="16"/>
      <c r="B80" s="76" t="s">
        <v>154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155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3"/>
      <c r="B87" s="104" t="s">
        <v>153</v>
      </c>
      <c r="C87" s="59"/>
      <c r="D87" s="105" t="s">
        <v>26</v>
      </c>
      <c r="E87" s="106" t="s">
        <v>15</v>
      </c>
      <c r="F87" s="115"/>
      <c r="G87" s="96"/>
      <c r="H87" s="107">
        <v>0</v>
      </c>
      <c r="I87" s="116">
        <v>0</v>
      </c>
      <c r="J87" s="117">
        <f>SUM(I87-H87)</f>
        <v>0</v>
      </c>
      <c r="K87" s="118">
        <v>0</v>
      </c>
    </row>
    <row r="88" spans="1:11" s="108" customFormat="1" ht="15.75" x14ac:dyDescent="0.2">
      <c r="A88" s="93"/>
      <c r="B88" s="87" t="s">
        <v>248</v>
      </c>
      <c r="C88" s="59"/>
      <c r="D88" s="138" t="s">
        <v>26</v>
      </c>
      <c r="E88" s="138" t="s">
        <v>15</v>
      </c>
      <c r="F88" s="24"/>
      <c r="G88" s="96"/>
      <c r="H88" s="43">
        <v>50</v>
      </c>
      <c r="I88" s="89">
        <v>50</v>
      </c>
      <c r="J88" s="88">
        <f>I88-H88</f>
        <v>0</v>
      </c>
      <c r="K88" s="89">
        <f>I88/H88*100</f>
        <v>100</v>
      </c>
    </row>
    <row r="89" spans="1:11" ht="15.75" x14ac:dyDescent="0.2">
      <c r="A89" s="37" t="s">
        <v>0</v>
      </c>
      <c r="B89" s="11" t="s">
        <v>73</v>
      </c>
      <c r="C89" s="59">
        <v>903</v>
      </c>
      <c r="D89" s="24" t="s">
        <v>26</v>
      </c>
      <c r="E89" s="24" t="s">
        <v>74</v>
      </c>
      <c r="F89" s="24" t="s">
        <v>0</v>
      </c>
      <c r="G89" s="96" t="s">
        <v>0</v>
      </c>
      <c r="H89" s="43">
        <v>13313.8</v>
      </c>
      <c r="I89" s="89">
        <v>0</v>
      </c>
      <c r="J89" s="88">
        <f>SUM(I89-H89)</f>
        <v>-13313.8</v>
      </c>
      <c r="K89" s="89">
        <f>SUM(I89/H89*100)</f>
        <v>0</v>
      </c>
    </row>
    <row r="90" spans="1:11" ht="31.5" hidden="1" x14ac:dyDescent="0.2">
      <c r="A90" s="37" t="s">
        <v>0</v>
      </c>
      <c r="B90" s="78" t="s">
        <v>111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46">
        <f>H91</f>
        <v>200</v>
      </c>
    </row>
    <row r="91" spans="1:11" ht="15.75" hidden="1" x14ac:dyDescent="0.2">
      <c r="A91" s="3" t="s">
        <v>0</v>
      </c>
      <c r="B91" s="6" t="s">
        <v>112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34">
        <f>H92</f>
        <v>200</v>
      </c>
    </row>
    <row r="92" spans="1:1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34">
        <f>H93</f>
        <v>200</v>
      </c>
    </row>
    <row r="93" spans="1:11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41">
        <v>200</v>
      </c>
    </row>
    <row r="94" spans="1:11" ht="15.75" x14ac:dyDescent="0.2">
      <c r="A94" s="37" t="s">
        <v>0</v>
      </c>
      <c r="B94" s="11" t="s">
        <v>75</v>
      </c>
      <c r="C94" s="59">
        <v>902</v>
      </c>
      <c r="D94" s="23" t="s">
        <v>26</v>
      </c>
      <c r="E94" s="24">
        <v>13</v>
      </c>
      <c r="F94" s="24" t="s">
        <v>0</v>
      </c>
      <c r="G94" s="96" t="s">
        <v>0</v>
      </c>
      <c r="H94" s="30">
        <v>9612.5</v>
      </c>
      <c r="I94" s="89">
        <v>111.34</v>
      </c>
      <c r="J94" s="88">
        <f>SUM(I94-H94)</f>
        <v>-9501.16</v>
      </c>
      <c r="K94" s="89">
        <f>SUM(I94/H94*100)</f>
        <v>1.1582834850455137</v>
      </c>
    </row>
    <row r="95" spans="1:11" ht="31.5" hidden="1" x14ac:dyDescent="0.2">
      <c r="A95" s="7" t="s">
        <v>0</v>
      </c>
      <c r="B95" s="75" t="s">
        <v>93</v>
      </c>
      <c r="C95" s="38">
        <v>902</v>
      </c>
      <c r="D95" s="77" t="s">
        <v>26</v>
      </c>
      <c r="E95" s="45">
        <v>13</v>
      </c>
      <c r="F95" s="45">
        <v>6600000</v>
      </c>
      <c r="G95" s="33" t="s">
        <v>0</v>
      </c>
      <c r="H95" s="46">
        <v>23</v>
      </c>
    </row>
    <row r="96" spans="1:11" ht="15.75" hidden="1" x14ac:dyDescent="0.2">
      <c r="A96" s="3" t="s">
        <v>0</v>
      </c>
      <c r="B96" s="6" t="s">
        <v>94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34">
        <v>23</v>
      </c>
    </row>
    <row r="97" spans="1:8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34">
        <v>23</v>
      </c>
    </row>
    <row r="98" spans="1:8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34">
        <v>23</v>
      </c>
    </row>
    <row r="99" spans="1:8" ht="31.5" hidden="1" x14ac:dyDescent="0.2">
      <c r="A99" s="37" t="s">
        <v>0</v>
      </c>
      <c r="B99" s="9" t="s">
        <v>108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34">
        <v>100</v>
      </c>
    </row>
    <row r="100" spans="1:8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34">
        <v>100</v>
      </c>
    </row>
    <row r="101" spans="1:8" ht="31.5" hidden="1" x14ac:dyDescent="0.2">
      <c r="A101" s="3" t="s">
        <v>0</v>
      </c>
      <c r="B101" s="6" t="s">
        <v>109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34">
        <v>100</v>
      </c>
    </row>
    <row r="102" spans="1:8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34">
        <v>1</v>
      </c>
    </row>
    <row r="103" spans="1:8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34">
        <v>1</v>
      </c>
    </row>
    <row r="104" spans="1:8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34">
        <v>99</v>
      </c>
    </row>
    <row r="105" spans="1:8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34">
        <v>99</v>
      </c>
    </row>
    <row r="106" spans="1:8" ht="31.5" hidden="1" x14ac:dyDescent="0.2">
      <c r="A106" s="7"/>
      <c r="B106" s="9" t="s">
        <v>93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34">
        <v>10</v>
      </c>
    </row>
    <row r="107" spans="1:8" ht="15.75" hidden="1" x14ac:dyDescent="0.2">
      <c r="A107" s="7"/>
      <c r="B107" s="6" t="s">
        <v>94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34">
        <v>10</v>
      </c>
    </row>
    <row r="108" spans="1:8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34">
        <v>10</v>
      </c>
    </row>
    <row r="109" spans="1:8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34">
        <v>10</v>
      </c>
    </row>
    <row r="110" spans="1:8" ht="31.5" hidden="1" x14ac:dyDescent="0.2">
      <c r="A110" s="35" t="s">
        <v>0</v>
      </c>
      <c r="B110" s="12" t="s">
        <v>111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34">
        <v>1032.4000000000001</v>
      </c>
    </row>
    <row r="111" spans="1:8" ht="31.5" hidden="1" x14ac:dyDescent="0.2">
      <c r="A111" s="35" t="s">
        <v>0</v>
      </c>
      <c r="B111" s="5" t="s">
        <v>113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34">
        <v>1032.4000000000001</v>
      </c>
    </row>
    <row r="112" spans="1:8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34">
        <v>1032.4000000000001</v>
      </c>
    </row>
    <row r="113" spans="1:8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34">
        <v>1032.4000000000001</v>
      </c>
    </row>
    <row r="114" spans="1:8" ht="31.5" hidden="1" x14ac:dyDescent="0.2">
      <c r="A114" s="35" t="s">
        <v>0</v>
      </c>
      <c r="B114" s="9" t="s">
        <v>93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34">
        <v>570</v>
      </c>
    </row>
    <row r="115" spans="1:8" ht="15.75" hidden="1" x14ac:dyDescent="0.2">
      <c r="A115" s="3" t="s">
        <v>0</v>
      </c>
      <c r="B115" s="6" t="s">
        <v>94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34">
        <v>570</v>
      </c>
    </row>
    <row r="116" spans="1:8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34">
        <v>570</v>
      </c>
    </row>
    <row r="117" spans="1:8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34">
        <v>570</v>
      </c>
    </row>
    <row r="118" spans="1:8" ht="31.5" hidden="1" x14ac:dyDescent="0.2">
      <c r="A118" s="16"/>
      <c r="B118" s="9" t="s">
        <v>93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34">
        <v>70</v>
      </c>
    </row>
    <row r="119" spans="1:8" ht="15.75" hidden="1" x14ac:dyDescent="0.2">
      <c r="A119" s="16"/>
      <c r="B119" s="6" t="s">
        <v>94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34">
        <v>70</v>
      </c>
    </row>
    <row r="120" spans="1:8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34">
        <v>70</v>
      </c>
    </row>
    <row r="121" spans="1:8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34">
        <v>70</v>
      </c>
    </row>
    <row r="122" spans="1:8" ht="110.25" hidden="1" x14ac:dyDescent="0.2">
      <c r="A122" s="16"/>
      <c r="B122" s="14" t="s">
        <v>185</v>
      </c>
      <c r="C122" s="13">
        <v>908</v>
      </c>
      <c r="D122" s="4" t="s">
        <v>26</v>
      </c>
      <c r="E122" s="4" t="s">
        <v>76</v>
      </c>
      <c r="F122" s="13" t="s">
        <v>186</v>
      </c>
      <c r="G122" s="33"/>
      <c r="H122" s="34">
        <v>102</v>
      </c>
    </row>
    <row r="123" spans="1:8" ht="16.5" hidden="1" customHeight="1" x14ac:dyDescent="0.2">
      <c r="A123" s="16"/>
      <c r="B123" s="14" t="s">
        <v>208</v>
      </c>
      <c r="C123" s="13">
        <v>908</v>
      </c>
      <c r="D123" s="4" t="s">
        <v>26</v>
      </c>
      <c r="E123" s="4" t="s">
        <v>76</v>
      </c>
      <c r="F123" s="13" t="s">
        <v>209</v>
      </c>
      <c r="G123" s="33"/>
      <c r="H123" s="34">
        <v>102</v>
      </c>
    </row>
    <row r="124" spans="1:8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209</v>
      </c>
      <c r="G124" s="33">
        <v>200</v>
      </c>
      <c r="H124" s="34">
        <v>102</v>
      </c>
    </row>
    <row r="125" spans="1:8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209</v>
      </c>
      <c r="G125" s="33">
        <v>244</v>
      </c>
      <c r="H125" s="34">
        <v>102</v>
      </c>
    </row>
    <row r="126" spans="1:8" ht="110.25" hidden="1" x14ac:dyDescent="0.2">
      <c r="A126" s="16"/>
      <c r="B126" s="14" t="s">
        <v>165</v>
      </c>
      <c r="C126" s="13">
        <v>908</v>
      </c>
      <c r="D126" s="4" t="s">
        <v>26</v>
      </c>
      <c r="E126" s="4" t="s">
        <v>76</v>
      </c>
      <c r="F126" s="13" t="s">
        <v>144</v>
      </c>
      <c r="G126" s="33"/>
      <c r="H126" s="34">
        <v>306</v>
      </c>
    </row>
    <row r="127" spans="1:8" ht="110.25" hidden="1" x14ac:dyDescent="0.2">
      <c r="A127" s="16"/>
      <c r="B127" s="14" t="s">
        <v>210</v>
      </c>
      <c r="C127" s="13">
        <v>908</v>
      </c>
      <c r="D127" s="4" t="s">
        <v>26</v>
      </c>
      <c r="E127" s="4" t="s">
        <v>76</v>
      </c>
      <c r="F127" s="13" t="s">
        <v>211</v>
      </c>
      <c r="G127" s="33"/>
      <c r="H127" s="34">
        <v>306</v>
      </c>
    </row>
    <row r="128" spans="1:8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211</v>
      </c>
      <c r="G128" s="33">
        <v>200</v>
      </c>
      <c r="H128" s="34">
        <v>306</v>
      </c>
    </row>
    <row r="129" spans="1:8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211</v>
      </c>
      <c r="G129" s="33">
        <v>244</v>
      </c>
      <c r="H129" s="34">
        <v>306</v>
      </c>
    </row>
    <row r="130" spans="1:8" ht="110.25" hidden="1" x14ac:dyDescent="0.2">
      <c r="A130" s="16"/>
      <c r="B130" s="14" t="s">
        <v>225</v>
      </c>
      <c r="C130" s="13">
        <v>908</v>
      </c>
      <c r="D130" s="4" t="s">
        <v>26</v>
      </c>
      <c r="E130" s="4" t="s">
        <v>76</v>
      </c>
      <c r="F130" s="13" t="s">
        <v>226</v>
      </c>
      <c r="G130" s="33"/>
      <c r="H130" s="34">
        <v>253</v>
      </c>
    </row>
    <row r="131" spans="1:8" ht="110.25" hidden="1" x14ac:dyDescent="0.2">
      <c r="A131" s="16"/>
      <c r="B131" s="14" t="s">
        <v>227</v>
      </c>
      <c r="C131" s="13">
        <v>908</v>
      </c>
      <c r="D131" s="4" t="s">
        <v>26</v>
      </c>
      <c r="E131" s="4" t="s">
        <v>76</v>
      </c>
      <c r="F131" s="13" t="s">
        <v>228</v>
      </c>
      <c r="G131" s="33"/>
      <c r="H131" s="34">
        <v>253</v>
      </c>
    </row>
    <row r="132" spans="1:8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228</v>
      </c>
      <c r="G132" s="33">
        <v>200</v>
      </c>
      <c r="H132" s="34">
        <v>253</v>
      </c>
    </row>
    <row r="133" spans="1:8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228</v>
      </c>
      <c r="G133" s="33">
        <v>244</v>
      </c>
      <c r="H133" s="34">
        <v>253</v>
      </c>
    </row>
    <row r="134" spans="1:8" ht="110.25" hidden="1" x14ac:dyDescent="0.2">
      <c r="A134" s="16"/>
      <c r="B134" s="14" t="s">
        <v>213</v>
      </c>
      <c r="C134" s="13">
        <v>908</v>
      </c>
      <c r="D134" s="4" t="s">
        <v>26</v>
      </c>
      <c r="E134" s="4" t="s">
        <v>76</v>
      </c>
      <c r="F134" s="13" t="s">
        <v>214</v>
      </c>
      <c r="G134" s="33"/>
      <c r="H134" s="34">
        <v>333</v>
      </c>
    </row>
    <row r="135" spans="1:8" ht="110.25" hidden="1" x14ac:dyDescent="0.2">
      <c r="A135" s="16"/>
      <c r="B135" s="14" t="s">
        <v>212</v>
      </c>
      <c r="C135" s="13">
        <v>908</v>
      </c>
      <c r="D135" s="4" t="s">
        <v>26</v>
      </c>
      <c r="E135" s="4" t="s">
        <v>76</v>
      </c>
      <c r="F135" s="13" t="s">
        <v>216</v>
      </c>
      <c r="G135" s="33"/>
      <c r="H135" s="34">
        <v>43</v>
      </c>
    </row>
    <row r="136" spans="1:8" ht="110.25" hidden="1" x14ac:dyDescent="0.2">
      <c r="A136" s="16"/>
      <c r="B136" s="14" t="s">
        <v>221</v>
      </c>
      <c r="C136" s="13">
        <v>908</v>
      </c>
      <c r="D136" s="4" t="s">
        <v>26</v>
      </c>
      <c r="E136" s="4" t="s">
        <v>76</v>
      </c>
      <c r="F136" s="13" t="s">
        <v>217</v>
      </c>
      <c r="G136" s="33"/>
      <c r="H136" s="34">
        <v>7</v>
      </c>
    </row>
    <row r="137" spans="1:8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217</v>
      </c>
      <c r="G137" s="33">
        <v>200</v>
      </c>
      <c r="H137" s="34">
        <v>7</v>
      </c>
    </row>
    <row r="138" spans="1:8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217</v>
      </c>
      <c r="G138" s="33">
        <v>244</v>
      </c>
      <c r="H138" s="34">
        <v>7</v>
      </c>
    </row>
    <row r="139" spans="1:8" ht="110.25" hidden="1" x14ac:dyDescent="0.2">
      <c r="A139" s="16"/>
      <c r="B139" s="14" t="s">
        <v>215</v>
      </c>
      <c r="C139" s="13">
        <v>908</v>
      </c>
      <c r="D139" s="4" t="s">
        <v>26</v>
      </c>
      <c r="E139" s="4" t="s">
        <v>76</v>
      </c>
      <c r="F139" s="13" t="s">
        <v>219</v>
      </c>
      <c r="G139" s="33"/>
      <c r="H139" s="34">
        <v>13.5</v>
      </c>
    </row>
    <row r="140" spans="1:8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219</v>
      </c>
      <c r="G140" s="33">
        <v>200</v>
      </c>
      <c r="H140" s="34">
        <v>13.5</v>
      </c>
    </row>
    <row r="141" spans="1:8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219</v>
      </c>
      <c r="G141" s="33">
        <v>244</v>
      </c>
      <c r="H141" s="34">
        <v>13.5</v>
      </c>
    </row>
    <row r="142" spans="1:8" ht="110.25" hidden="1" x14ac:dyDescent="0.2">
      <c r="A142" s="16"/>
      <c r="B142" s="14" t="s">
        <v>218</v>
      </c>
      <c r="C142" s="13">
        <v>908</v>
      </c>
      <c r="D142" s="4" t="s">
        <v>26</v>
      </c>
      <c r="E142" s="4" t="s">
        <v>76</v>
      </c>
      <c r="F142" s="13" t="s">
        <v>220</v>
      </c>
      <c r="G142" s="33"/>
      <c r="H142" s="34">
        <v>22.5</v>
      </c>
    </row>
    <row r="143" spans="1:8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220</v>
      </c>
      <c r="G143" s="33">
        <v>200</v>
      </c>
      <c r="H143" s="34">
        <v>22.5</v>
      </c>
    </row>
    <row r="144" spans="1:8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220</v>
      </c>
      <c r="G144" s="33">
        <v>244</v>
      </c>
      <c r="H144" s="34">
        <v>22.5</v>
      </c>
    </row>
    <row r="145" spans="1:8" ht="110.25" hidden="1" x14ac:dyDescent="0.2">
      <c r="A145" s="16"/>
      <c r="B145" s="14" t="s">
        <v>156</v>
      </c>
      <c r="C145" s="18">
        <v>908</v>
      </c>
      <c r="D145" s="19" t="s">
        <v>26</v>
      </c>
      <c r="E145" s="19" t="s">
        <v>76</v>
      </c>
      <c r="F145" s="18" t="s">
        <v>157</v>
      </c>
      <c r="G145" s="32"/>
      <c r="H145" s="20">
        <v>290</v>
      </c>
    </row>
    <row r="146" spans="1:8" ht="110.25" hidden="1" x14ac:dyDescent="0.2">
      <c r="A146" s="16"/>
      <c r="B146" s="14" t="s">
        <v>158</v>
      </c>
      <c r="C146" s="13">
        <v>908</v>
      </c>
      <c r="D146" s="4" t="s">
        <v>26</v>
      </c>
      <c r="E146" s="4" t="s">
        <v>76</v>
      </c>
      <c r="F146" s="13" t="s">
        <v>159</v>
      </c>
      <c r="G146" s="33"/>
      <c r="H146" s="34">
        <v>70</v>
      </c>
    </row>
    <row r="147" spans="1:8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159</v>
      </c>
      <c r="G147" s="33">
        <v>200</v>
      </c>
      <c r="H147" s="34">
        <v>70</v>
      </c>
    </row>
    <row r="148" spans="1:8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159</v>
      </c>
      <c r="G148" s="33">
        <v>244</v>
      </c>
      <c r="H148" s="34">
        <v>70</v>
      </c>
    </row>
    <row r="149" spans="1:8" ht="110.25" hidden="1" x14ac:dyDescent="0.2">
      <c r="A149" s="16"/>
      <c r="B149" s="14" t="s">
        <v>160</v>
      </c>
      <c r="C149" s="13">
        <v>908</v>
      </c>
      <c r="D149" s="4" t="s">
        <v>26</v>
      </c>
      <c r="E149" s="4" t="s">
        <v>76</v>
      </c>
      <c r="F149" s="13" t="s">
        <v>161</v>
      </c>
      <c r="G149" s="33"/>
      <c r="H149" s="34">
        <v>220</v>
      </c>
    </row>
    <row r="150" spans="1:8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161</v>
      </c>
      <c r="G150" s="33">
        <v>200</v>
      </c>
      <c r="H150" s="34">
        <v>220</v>
      </c>
    </row>
    <row r="151" spans="1:8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161</v>
      </c>
      <c r="G151" s="33">
        <v>244</v>
      </c>
      <c r="H151" s="34">
        <v>220</v>
      </c>
    </row>
    <row r="152" spans="1:8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34">
        <v>365</v>
      </c>
    </row>
    <row r="153" spans="1:8" ht="31.5" hidden="1" x14ac:dyDescent="0.2">
      <c r="A153" s="16"/>
      <c r="B153" s="14" t="s">
        <v>136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34">
        <v>232.8</v>
      </c>
    </row>
    <row r="154" spans="1:8" ht="31.5" hidden="1" x14ac:dyDescent="0.2">
      <c r="A154" s="16"/>
      <c r="B154" s="14" t="s">
        <v>207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34">
        <v>232.8</v>
      </c>
    </row>
    <row r="155" spans="1:8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34">
        <v>38.799999999999997</v>
      </c>
    </row>
    <row r="156" spans="1:8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34">
        <v>38.799999999999997</v>
      </c>
    </row>
    <row r="157" spans="1:8" ht="15.75" hidden="1" x14ac:dyDescent="0.2">
      <c r="A157" s="16"/>
      <c r="B157" s="14" t="s">
        <v>222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34">
        <v>194</v>
      </c>
    </row>
    <row r="158" spans="1:8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34">
        <v>194</v>
      </c>
    </row>
    <row r="159" spans="1:8" ht="31.5" hidden="1" x14ac:dyDescent="0.2">
      <c r="A159" s="16"/>
      <c r="B159" s="14" t="s">
        <v>111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34">
        <v>132.19999999999999</v>
      </c>
    </row>
    <row r="160" spans="1:8" ht="15.75" hidden="1" x14ac:dyDescent="0.2">
      <c r="A160" s="16"/>
      <c r="B160" s="14" t="s">
        <v>206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34">
        <v>132.19999999999999</v>
      </c>
    </row>
    <row r="161" spans="1:1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34">
        <v>132.19999999999999</v>
      </c>
    </row>
    <row r="162" spans="1:1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41">
        <v>132.19999999999999</v>
      </c>
    </row>
    <row r="163" spans="1:11" ht="15.75" hidden="1" x14ac:dyDescent="0.2">
      <c r="A163" s="16"/>
      <c r="B163" s="76" t="s">
        <v>47</v>
      </c>
      <c r="C163" s="13">
        <v>908</v>
      </c>
      <c r="D163" s="77" t="s">
        <v>37</v>
      </c>
      <c r="E163" s="77" t="s">
        <v>38</v>
      </c>
      <c r="F163" s="45">
        <v>6100000</v>
      </c>
      <c r="G163" s="33"/>
      <c r="H163" s="46">
        <f>H164</f>
        <v>665.5</v>
      </c>
    </row>
    <row r="164" spans="1:11" ht="31.5" hidden="1" x14ac:dyDescent="0.2">
      <c r="A164" s="16"/>
      <c r="B164" s="14" t="s">
        <v>164</v>
      </c>
      <c r="C164" s="13">
        <v>908</v>
      </c>
      <c r="D164" s="4" t="s">
        <v>37</v>
      </c>
      <c r="E164" s="4" t="s">
        <v>38</v>
      </c>
      <c r="F164" s="13">
        <v>6105000</v>
      </c>
      <c r="G164" s="33"/>
      <c r="H164" s="34">
        <f>H165</f>
        <v>665.5</v>
      </c>
    </row>
    <row r="165" spans="1:11" ht="31.5" hidden="1" x14ac:dyDescent="0.2">
      <c r="A165" s="17"/>
      <c r="B165" s="21" t="s">
        <v>88</v>
      </c>
      <c r="C165" s="39">
        <v>908</v>
      </c>
      <c r="D165" s="22" t="s">
        <v>37</v>
      </c>
      <c r="E165" s="22" t="s">
        <v>38</v>
      </c>
      <c r="F165" s="39">
        <v>6105118</v>
      </c>
      <c r="G165" s="40"/>
      <c r="H165" s="41">
        <f>H166</f>
        <v>665.5</v>
      </c>
    </row>
    <row r="166" spans="1:11" ht="15.75" hidden="1" x14ac:dyDescent="0.2">
      <c r="A166" s="16"/>
      <c r="B166" s="11" t="s">
        <v>40</v>
      </c>
      <c r="C166" s="24">
        <v>908</v>
      </c>
      <c r="D166" s="23" t="s">
        <v>37</v>
      </c>
      <c r="E166" s="23" t="s">
        <v>38</v>
      </c>
      <c r="F166" s="24">
        <v>6105118</v>
      </c>
      <c r="G166" s="42">
        <v>500</v>
      </c>
      <c r="H166" s="43">
        <f>H167</f>
        <v>665.5</v>
      </c>
    </row>
    <row r="167" spans="1:11" ht="15.75" hidden="1" x14ac:dyDescent="0.2">
      <c r="A167" s="16"/>
      <c r="B167" s="69" t="s">
        <v>57</v>
      </c>
      <c r="C167" s="24">
        <v>908</v>
      </c>
      <c r="D167" s="70" t="s">
        <v>37</v>
      </c>
      <c r="E167" s="70" t="s">
        <v>38</v>
      </c>
      <c r="F167" s="119">
        <v>6105118</v>
      </c>
      <c r="G167" s="42">
        <v>530</v>
      </c>
      <c r="H167" s="71">
        <v>665.5</v>
      </c>
    </row>
    <row r="168" spans="1:11" ht="15.75" x14ac:dyDescent="0.2">
      <c r="A168" s="7"/>
      <c r="B168" s="139" t="s">
        <v>54</v>
      </c>
      <c r="C168" s="64">
        <v>907</v>
      </c>
      <c r="D168" s="132" t="s">
        <v>38</v>
      </c>
      <c r="E168" s="132" t="s">
        <v>0</v>
      </c>
      <c r="F168" s="132" t="s">
        <v>0</v>
      </c>
      <c r="G168" s="97" t="s">
        <v>0</v>
      </c>
      <c r="H168" s="141">
        <f>H169</f>
        <v>3081.4</v>
      </c>
      <c r="I168" s="141">
        <f>I169</f>
        <v>357.62788</v>
      </c>
      <c r="J168" s="135">
        <f t="shared" ref="J168:J169" si="2">SUM(I168-H168)</f>
        <v>-2723.7721200000001</v>
      </c>
      <c r="K168" s="136">
        <f t="shared" ref="K168:K169" si="3">SUM(I168/H168*100)</f>
        <v>11.606019341857596</v>
      </c>
    </row>
    <row r="169" spans="1:11" ht="36.75" customHeight="1" x14ac:dyDescent="0.2">
      <c r="A169" s="7"/>
      <c r="B169" s="11" t="s">
        <v>55</v>
      </c>
      <c r="C169" s="59">
        <v>907</v>
      </c>
      <c r="D169" s="24" t="s">
        <v>38</v>
      </c>
      <c r="E169" s="24">
        <v>10</v>
      </c>
      <c r="F169" s="24" t="s">
        <v>0</v>
      </c>
      <c r="G169" s="96" t="s">
        <v>0</v>
      </c>
      <c r="H169" s="43">
        <v>3081.4</v>
      </c>
      <c r="I169" s="89">
        <v>357.62788</v>
      </c>
      <c r="J169" s="88">
        <f t="shared" si="2"/>
        <v>-2723.7721200000001</v>
      </c>
      <c r="K169" s="89">
        <f t="shared" si="3"/>
        <v>11.606019341857596</v>
      </c>
    </row>
    <row r="170" spans="1:11" ht="110.25" hidden="1" x14ac:dyDescent="0.2">
      <c r="A170" s="3"/>
      <c r="B170" s="6" t="s">
        <v>165</v>
      </c>
      <c r="C170" s="13">
        <v>907</v>
      </c>
      <c r="D170" s="45" t="s">
        <v>38</v>
      </c>
      <c r="E170" s="45" t="s">
        <v>25</v>
      </c>
      <c r="F170" s="45" t="s">
        <v>144</v>
      </c>
      <c r="G170" s="33" t="s">
        <v>0</v>
      </c>
      <c r="H170" s="46">
        <v>873.30000000000007</v>
      </c>
    </row>
    <row r="171" spans="1:11" ht="110.25" hidden="1" x14ac:dyDescent="0.2">
      <c r="A171" s="3"/>
      <c r="B171" s="5" t="s">
        <v>145</v>
      </c>
      <c r="C171" s="13">
        <v>907</v>
      </c>
      <c r="D171" s="13" t="s">
        <v>38</v>
      </c>
      <c r="E171" s="13" t="s">
        <v>25</v>
      </c>
      <c r="F171" s="13" t="s">
        <v>147</v>
      </c>
      <c r="G171" s="33" t="s">
        <v>0</v>
      </c>
      <c r="H171" s="34">
        <v>873.30000000000007</v>
      </c>
    </row>
    <row r="172" spans="1:11" ht="110.25" hidden="1" x14ac:dyDescent="0.2">
      <c r="A172" s="35" t="s">
        <v>0</v>
      </c>
      <c r="B172" s="5" t="s">
        <v>146</v>
      </c>
      <c r="C172" s="13">
        <v>907</v>
      </c>
      <c r="D172" s="13" t="s">
        <v>38</v>
      </c>
      <c r="E172" s="13" t="s">
        <v>25</v>
      </c>
      <c r="F172" s="13" t="s">
        <v>167</v>
      </c>
      <c r="G172" s="33" t="s">
        <v>0</v>
      </c>
      <c r="H172" s="34">
        <v>873.30000000000007</v>
      </c>
    </row>
    <row r="173" spans="1:11" ht="110.25" hidden="1" x14ac:dyDescent="0.2">
      <c r="A173" s="3" t="s">
        <v>0</v>
      </c>
      <c r="B173" s="5" t="s">
        <v>27</v>
      </c>
      <c r="C173" s="13">
        <v>907</v>
      </c>
      <c r="D173" s="13" t="s">
        <v>38</v>
      </c>
      <c r="E173" s="13" t="s">
        <v>25</v>
      </c>
      <c r="F173" s="13" t="s">
        <v>167</v>
      </c>
      <c r="G173" s="33" t="s">
        <v>28</v>
      </c>
      <c r="H173" s="34">
        <v>725.7</v>
      </c>
    </row>
    <row r="174" spans="1:11" ht="110.25" hidden="1" x14ac:dyDescent="0.2">
      <c r="A174" s="3" t="s">
        <v>0</v>
      </c>
      <c r="B174" s="5" t="s">
        <v>29</v>
      </c>
      <c r="C174" s="13">
        <v>907</v>
      </c>
      <c r="D174" s="13" t="s">
        <v>38</v>
      </c>
      <c r="E174" s="13" t="s">
        <v>25</v>
      </c>
      <c r="F174" s="13" t="s">
        <v>167</v>
      </c>
      <c r="G174" s="33" t="s">
        <v>30</v>
      </c>
      <c r="H174" s="34">
        <v>725.7</v>
      </c>
    </row>
    <row r="175" spans="1:11" ht="110.25" hidden="1" x14ac:dyDescent="0.2">
      <c r="A175" s="35" t="s">
        <v>0</v>
      </c>
      <c r="B175" s="5" t="s">
        <v>11</v>
      </c>
      <c r="C175" s="13">
        <v>907</v>
      </c>
      <c r="D175" s="13" t="s">
        <v>38</v>
      </c>
      <c r="E175" s="13" t="s">
        <v>25</v>
      </c>
      <c r="F175" s="13" t="s">
        <v>167</v>
      </c>
      <c r="G175" s="33" t="s">
        <v>12</v>
      </c>
      <c r="H175" s="34">
        <v>144.6</v>
      </c>
    </row>
    <row r="176" spans="1:11" ht="110.25" hidden="1" x14ac:dyDescent="0.2">
      <c r="A176" s="3" t="s">
        <v>0</v>
      </c>
      <c r="B176" s="5" t="s">
        <v>13</v>
      </c>
      <c r="C176" s="13">
        <v>907</v>
      </c>
      <c r="D176" s="13" t="s">
        <v>38</v>
      </c>
      <c r="E176" s="13" t="s">
        <v>25</v>
      </c>
      <c r="F176" s="13" t="s">
        <v>167</v>
      </c>
      <c r="G176" s="33" t="s">
        <v>14</v>
      </c>
      <c r="H176" s="20">
        <v>144.6</v>
      </c>
    </row>
    <row r="177" spans="1:11" ht="110.25" hidden="1" x14ac:dyDescent="0.2">
      <c r="A177" s="35" t="s">
        <v>0</v>
      </c>
      <c r="B177" s="5" t="s">
        <v>31</v>
      </c>
      <c r="C177" s="13">
        <v>907</v>
      </c>
      <c r="D177" s="13" t="s">
        <v>38</v>
      </c>
      <c r="E177" s="13" t="s">
        <v>25</v>
      </c>
      <c r="F177" s="13" t="s">
        <v>167</v>
      </c>
      <c r="G177" s="33" t="s">
        <v>32</v>
      </c>
      <c r="H177" s="34">
        <v>3</v>
      </c>
    </row>
    <row r="178" spans="1:11" ht="110.25" hidden="1" x14ac:dyDescent="0.2">
      <c r="A178" s="3" t="s">
        <v>0</v>
      </c>
      <c r="B178" s="5" t="s">
        <v>35</v>
      </c>
      <c r="C178" s="13">
        <v>907</v>
      </c>
      <c r="D178" s="13" t="s">
        <v>38</v>
      </c>
      <c r="E178" s="13" t="s">
        <v>25</v>
      </c>
      <c r="F178" s="13" t="s">
        <v>167</v>
      </c>
      <c r="G178" s="33" t="s">
        <v>36</v>
      </c>
      <c r="H178" s="34">
        <v>3</v>
      </c>
    </row>
    <row r="179" spans="1:11" ht="110.25" hidden="1" x14ac:dyDescent="0.2">
      <c r="A179" s="16"/>
      <c r="B179" s="5" t="s">
        <v>165</v>
      </c>
      <c r="C179" s="24">
        <v>908</v>
      </c>
      <c r="D179" s="23" t="s">
        <v>38</v>
      </c>
      <c r="E179" s="23" t="s">
        <v>25</v>
      </c>
      <c r="F179" s="24" t="s">
        <v>144</v>
      </c>
      <c r="G179" s="42"/>
      <c r="H179" s="43">
        <v>653.5</v>
      </c>
    </row>
    <row r="180" spans="1:11" ht="110.25" hidden="1" x14ac:dyDescent="0.2">
      <c r="A180" s="16"/>
      <c r="B180" s="11" t="s">
        <v>166</v>
      </c>
      <c r="C180" s="24">
        <v>908</v>
      </c>
      <c r="D180" s="23" t="s">
        <v>38</v>
      </c>
      <c r="E180" s="23" t="s">
        <v>25</v>
      </c>
      <c r="F180" s="24" t="s">
        <v>168</v>
      </c>
      <c r="G180" s="42"/>
      <c r="H180" s="43">
        <v>578.5</v>
      </c>
    </row>
    <row r="181" spans="1:11" ht="110.25" hidden="1" x14ac:dyDescent="0.2">
      <c r="A181" s="16"/>
      <c r="B181" s="14" t="s">
        <v>11</v>
      </c>
      <c r="C181" s="24">
        <v>908</v>
      </c>
      <c r="D181" s="23" t="s">
        <v>38</v>
      </c>
      <c r="E181" s="23" t="s">
        <v>25</v>
      </c>
      <c r="F181" s="24" t="s">
        <v>168</v>
      </c>
      <c r="G181" s="42">
        <v>200</v>
      </c>
      <c r="H181" s="43">
        <v>578.5</v>
      </c>
    </row>
    <row r="182" spans="1:11" ht="110.25" hidden="1" x14ac:dyDescent="0.2">
      <c r="A182" s="16"/>
      <c r="B182" s="14" t="s">
        <v>13</v>
      </c>
      <c r="C182" s="24">
        <v>908</v>
      </c>
      <c r="D182" s="23" t="s">
        <v>38</v>
      </c>
      <c r="E182" s="23" t="s">
        <v>25</v>
      </c>
      <c r="F182" s="24" t="s">
        <v>168</v>
      </c>
      <c r="G182" s="42">
        <v>244</v>
      </c>
      <c r="H182" s="43">
        <v>578.5</v>
      </c>
    </row>
    <row r="183" spans="1:11" ht="110.25" hidden="1" x14ac:dyDescent="0.2">
      <c r="A183" s="16"/>
      <c r="B183" s="11" t="s">
        <v>169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/>
      <c r="H183" s="43">
        <v>75</v>
      </c>
    </row>
    <row r="184" spans="1:11" ht="110.25" hidden="1" x14ac:dyDescent="0.2">
      <c r="A184" s="16"/>
      <c r="B184" s="14" t="s">
        <v>11</v>
      </c>
      <c r="C184" s="24">
        <v>908</v>
      </c>
      <c r="D184" s="23" t="s">
        <v>38</v>
      </c>
      <c r="E184" s="23" t="s">
        <v>25</v>
      </c>
      <c r="F184" s="24" t="s">
        <v>168</v>
      </c>
      <c r="G184" s="42">
        <v>200</v>
      </c>
      <c r="H184" s="43">
        <v>75</v>
      </c>
    </row>
    <row r="185" spans="1:11" ht="110.25" hidden="1" x14ac:dyDescent="0.2">
      <c r="A185" s="16"/>
      <c r="B185" s="21" t="s">
        <v>13</v>
      </c>
      <c r="C185" s="24">
        <v>908</v>
      </c>
      <c r="D185" s="70" t="s">
        <v>38</v>
      </c>
      <c r="E185" s="70" t="s">
        <v>25</v>
      </c>
      <c r="F185" s="119" t="s">
        <v>168</v>
      </c>
      <c r="G185" s="42">
        <v>244</v>
      </c>
      <c r="H185" s="71">
        <v>75</v>
      </c>
    </row>
    <row r="186" spans="1:11" ht="15.75" x14ac:dyDescent="0.2">
      <c r="A186" s="53"/>
      <c r="B186" s="142" t="s">
        <v>237</v>
      </c>
      <c r="C186" s="65"/>
      <c r="D186" s="143" t="s">
        <v>9</v>
      </c>
      <c r="E186" s="143"/>
      <c r="F186" s="144"/>
      <c r="G186" s="98"/>
      <c r="H186" s="134">
        <f>H187+H195+H197+H196</f>
        <v>56796.060000000005</v>
      </c>
      <c r="I186" s="134">
        <f>I187+I195+I197+I196</f>
        <v>352.82996000000003</v>
      </c>
      <c r="J186" s="135">
        <f t="shared" ref="J186:J187" si="4">SUM(I186-H186)</f>
        <v>-56443.230040000002</v>
      </c>
      <c r="K186" s="136">
        <f t="shared" ref="K186:K187" si="5">SUM(I186/H186*100)</f>
        <v>0.62122259889154274</v>
      </c>
    </row>
    <row r="187" spans="1:11" ht="15.75" x14ac:dyDescent="0.2">
      <c r="A187" s="53"/>
      <c r="B187" s="87" t="s">
        <v>62</v>
      </c>
      <c r="C187" s="66">
        <v>908</v>
      </c>
      <c r="D187" s="138" t="s">
        <v>9</v>
      </c>
      <c r="E187" s="138" t="s">
        <v>24</v>
      </c>
      <c r="F187" s="145"/>
      <c r="G187" s="99"/>
      <c r="H187" s="146">
        <v>292.60000000000002</v>
      </c>
      <c r="I187" s="89">
        <v>0</v>
      </c>
      <c r="J187" s="88">
        <f t="shared" si="4"/>
        <v>-292.60000000000002</v>
      </c>
      <c r="K187" s="89">
        <f t="shared" si="5"/>
        <v>0</v>
      </c>
    </row>
    <row r="188" spans="1:11" ht="110.25" hidden="1" x14ac:dyDescent="0.2">
      <c r="A188" s="16"/>
      <c r="B188" s="79" t="s">
        <v>171</v>
      </c>
      <c r="C188" s="24">
        <v>908</v>
      </c>
      <c r="D188" s="80" t="s">
        <v>9</v>
      </c>
      <c r="E188" s="80" t="s">
        <v>24</v>
      </c>
      <c r="F188" s="103" t="s">
        <v>172</v>
      </c>
      <c r="G188" s="42"/>
      <c r="H188" s="81">
        <f>H189+H192</f>
        <v>244.72</v>
      </c>
    </row>
    <row r="189" spans="1:11" ht="110.25" hidden="1" x14ac:dyDescent="0.2">
      <c r="A189" s="16"/>
      <c r="B189" s="11" t="s">
        <v>173</v>
      </c>
      <c r="C189" s="24">
        <v>908</v>
      </c>
      <c r="D189" s="23" t="s">
        <v>9</v>
      </c>
      <c r="E189" s="23" t="s">
        <v>24</v>
      </c>
      <c r="F189" s="24" t="s">
        <v>175</v>
      </c>
      <c r="G189" s="42"/>
      <c r="H189" s="43">
        <f>H190</f>
        <v>144.72</v>
      </c>
    </row>
    <row r="190" spans="1:11" ht="110.25" hidden="1" x14ac:dyDescent="0.2">
      <c r="A190" s="16"/>
      <c r="B190" s="11" t="s">
        <v>16</v>
      </c>
      <c r="C190" s="24">
        <v>908</v>
      </c>
      <c r="D190" s="23" t="s">
        <v>9</v>
      </c>
      <c r="E190" s="23" t="s">
        <v>24</v>
      </c>
      <c r="F190" s="24" t="s">
        <v>175</v>
      </c>
      <c r="G190" s="42">
        <v>600</v>
      </c>
      <c r="H190" s="43">
        <f>H191</f>
        <v>144.72</v>
      </c>
    </row>
    <row r="191" spans="1:11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175</v>
      </c>
      <c r="G191" s="42">
        <v>630</v>
      </c>
      <c r="H191" s="43">
        <v>144.72</v>
      </c>
    </row>
    <row r="192" spans="1:11" ht="110.2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/>
      <c r="H192" s="43">
        <f>H193</f>
        <v>100</v>
      </c>
    </row>
    <row r="193" spans="1:11" ht="110.2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200</v>
      </c>
      <c r="H193" s="43">
        <f>H194</f>
        <v>100</v>
      </c>
    </row>
    <row r="194" spans="1:11" ht="110.25" hidden="1" x14ac:dyDescent="0.2">
      <c r="A194" s="16"/>
      <c r="B194" s="21" t="s">
        <v>13</v>
      </c>
      <c r="C194" s="24">
        <v>908</v>
      </c>
      <c r="D194" s="70" t="s">
        <v>9</v>
      </c>
      <c r="E194" s="70" t="s">
        <v>24</v>
      </c>
      <c r="F194" s="119" t="s">
        <v>177</v>
      </c>
      <c r="G194" s="42">
        <v>244</v>
      </c>
      <c r="H194" s="71">
        <v>100</v>
      </c>
    </row>
    <row r="195" spans="1:11" ht="15.75" x14ac:dyDescent="0.2">
      <c r="A195" s="53"/>
      <c r="B195" s="87" t="s">
        <v>242</v>
      </c>
      <c r="C195" s="66"/>
      <c r="D195" s="138" t="s">
        <v>9</v>
      </c>
      <c r="E195" s="138" t="s">
        <v>49</v>
      </c>
      <c r="F195" s="24"/>
      <c r="G195" s="99"/>
      <c r="H195" s="43">
        <v>746.3</v>
      </c>
      <c r="I195" s="89">
        <v>187.82996</v>
      </c>
      <c r="J195" s="88">
        <f t="shared" ref="J195:J197" si="6">SUM(I195-H195)</f>
        <v>-558.47003999999993</v>
      </c>
      <c r="K195" s="89">
        <f t="shared" ref="K195:K197" si="7">SUM(I195/H195*100)</f>
        <v>25.168157577381749</v>
      </c>
    </row>
    <row r="196" spans="1:11" ht="15.75" x14ac:dyDescent="0.2">
      <c r="A196" s="53"/>
      <c r="B196" s="87" t="s">
        <v>241</v>
      </c>
      <c r="C196" s="66"/>
      <c r="D196" s="138" t="s">
        <v>9</v>
      </c>
      <c r="E196" s="138" t="s">
        <v>25</v>
      </c>
      <c r="F196" s="24"/>
      <c r="G196" s="99"/>
      <c r="H196" s="43">
        <v>54432.160000000003</v>
      </c>
      <c r="I196" s="89">
        <v>0</v>
      </c>
      <c r="J196" s="88">
        <f t="shared" si="6"/>
        <v>-54432.160000000003</v>
      </c>
      <c r="K196" s="89">
        <f t="shared" si="7"/>
        <v>0</v>
      </c>
    </row>
    <row r="197" spans="1:11" ht="15.75" x14ac:dyDescent="0.2">
      <c r="A197" s="53"/>
      <c r="B197" s="11" t="s">
        <v>63</v>
      </c>
      <c r="C197" s="66">
        <v>908</v>
      </c>
      <c r="D197" s="23" t="s">
        <v>9</v>
      </c>
      <c r="E197" s="23" t="s">
        <v>64</v>
      </c>
      <c r="F197" s="24"/>
      <c r="G197" s="99"/>
      <c r="H197" s="43">
        <v>1325</v>
      </c>
      <c r="I197" s="89">
        <v>165</v>
      </c>
      <c r="J197" s="88">
        <f t="shared" si="6"/>
        <v>-1160</v>
      </c>
      <c r="K197" s="89">
        <f t="shared" si="7"/>
        <v>12.452830188679245</v>
      </c>
    </row>
    <row r="198" spans="1:11" ht="31.5" hidden="1" x14ac:dyDescent="0.2">
      <c r="A198" s="16"/>
      <c r="B198" s="79" t="s">
        <v>111</v>
      </c>
      <c r="C198" s="24">
        <v>908</v>
      </c>
      <c r="D198" s="80" t="s">
        <v>9</v>
      </c>
      <c r="E198" s="80" t="s">
        <v>64</v>
      </c>
      <c r="F198" s="103">
        <v>6170000</v>
      </c>
      <c r="G198" s="42"/>
      <c r="H198" s="81">
        <f>H199</f>
        <v>3521.2</v>
      </c>
    </row>
    <row r="199" spans="1:11" ht="31.5" hidden="1" x14ac:dyDescent="0.2">
      <c r="A199" s="16"/>
      <c r="B199" s="11" t="s">
        <v>224</v>
      </c>
      <c r="C199" s="24">
        <v>908</v>
      </c>
      <c r="D199" s="23" t="s">
        <v>9</v>
      </c>
      <c r="E199" s="23" t="s">
        <v>64</v>
      </c>
      <c r="F199" s="24">
        <v>6170070</v>
      </c>
      <c r="G199" s="42"/>
      <c r="H199" s="43">
        <f>H200</f>
        <v>3521.2</v>
      </c>
    </row>
    <row r="200" spans="1:11" ht="31.5" hidden="1" x14ac:dyDescent="0.2">
      <c r="A200" s="16"/>
      <c r="B200" s="14" t="s">
        <v>11</v>
      </c>
      <c r="C200" s="24">
        <v>908</v>
      </c>
      <c r="D200" s="23" t="s">
        <v>9</v>
      </c>
      <c r="E200" s="23" t="s">
        <v>64</v>
      </c>
      <c r="F200" s="24">
        <v>6170070</v>
      </c>
      <c r="G200" s="42">
        <v>200</v>
      </c>
      <c r="H200" s="43">
        <f>H201</f>
        <v>3521.2</v>
      </c>
    </row>
    <row r="201" spans="1:11" ht="31.5" hidden="1" x14ac:dyDescent="0.2">
      <c r="A201" s="16"/>
      <c r="B201" s="14" t="s">
        <v>13</v>
      </c>
      <c r="C201" s="24">
        <v>908</v>
      </c>
      <c r="D201" s="23" t="s">
        <v>9</v>
      </c>
      <c r="E201" s="23" t="s">
        <v>64</v>
      </c>
      <c r="F201" s="24">
        <v>6170070</v>
      </c>
      <c r="G201" s="42">
        <v>244</v>
      </c>
      <c r="H201" s="43">
        <v>3521.2</v>
      </c>
    </row>
    <row r="202" spans="1:11" ht="31.5" hidden="1" x14ac:dyDescent="0.2">
      <c r="A202" s="16"/>
      <c r="B202" s="11" t="s">
        <v>178</v>
      </c>
      <c r="C202" s="24">
        <v>908</v>
      </c>
      <c r="D202" s="23" t="s">
        <v>9</v>
      </c>
      <c r="E202" s="23" t="s">
        <v>64</v>
      </c>
      <c r="F202" s="24">
        <v>6400000</v>
      </c>
      <c r="G202" s="42"/>
      <c r="H202" s="43">
        <f>H203+H207</f>
        <v>336</v>
      </c>
    </row>
    <row r="203" spans="1:11" ht="15.75" hidden="1" x14ac:dyDescent="0.2">
      <c r="A203" s="16"/>
      <c r="B203" s="11" t="s">
        <v>87</v>
      </c>
      <c r="C203" s="24">
        <v>908</v>
      </c>
      <c r="D203" s="23" t="s">
        <v>9</v>
      </c>
      <c r="E203" s="23" t="s">
        <v>64</v>
      </c>
      <c r="F203" s="24">
        <v>6430000</v>
      </c>
      <c r="G203" s="42"/>
      <c r="H203" s="43">
        <f>H204</f>
        <v>306</v>
      </c>
    </row>
    <row r="204" spans="1:11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64</v>
      </c>
      <c r="F204" s="24">
        <v>6430100</v>
      </c>
      <c r="G204" s="42"/>
      <c r="H204" s="43">
        <f>H205</f>
        <v>306</v>
      </c>
    </row>
    <row r="205" spans="1:11" ht="31.5" hidden="1" x14ac:dyDescent="0.2">
      <c r="A205" s="16"/>
      <c r="B205" s="11" t="s">
        <v>16</v>
      </c>
      <c r="C205" s="24">
        <v>908</v>
      </c>
      <c r="D205" s="23" t="s">
        <v>9</v>
      </c>
      <c r="E205" s="23" t="s">
        <v>64</v>
      </c>
      <c r="F205" s="24">
        <v>6430100</v>
      </c>
      <c r="G205" s="42">
        <v>600</v>
      </c>
      <c r="H205" s="43">
        <f>H206</f>
        <v>306</v>
      </c>
    </row>
    <row r="206" spans="1:11" ht="31.5" hidden="1" x14ac:dyDescent="0.2">
      <c r="A206" s="16"/>
      <c r="B206" s="11" t="s">
        <v>174</v>
      </c>
      <c r="C206" s="24">
        <v>908</v>
      </c>
      <c r="D206" s="23" t="s">
        <v>9</v>
      </c>
      <c r="E206" s="23" t="s">
        <v>64</v>
      </c>
      <c r="F206" s="24">
        <v>6430100</v>
      </c>
      <c r="G206" s="42">
        <v>630</v>
      </c>
      <c r="H206" s="43">
        <v>306</v>
      </c>
    </row>
    <row r="207" spans="1:11" ht="15.75" hidden="1" x14ac:dyDescent="0.2">
      <c r="A207" s="16"/>
      <c r="B207" s="11" t="s">
        <v>180</v>
      </c>
      <c r="C207" s="24">
        <v>908</v>
      </c>
      <c r="D207" s="23" t="s">
        <v>9</v>
      </c>
      <c r="E207" s="23" t="s">
        <v>64</v>
      </c>
      <c r="F207" s="24">
        <v>6440000</v>
      </c>
      <c r="G207" s="42"/>
      <c r="H207" s="43">
        <f>H208</f>
        <v>30</v>
      </c>
    </row>
    <row r="208" spans="1:11" ht="15.75" hidden="1" x14ac:dyDescent="0.2">
      <c r="A208" s="16"/>
      <c r="B208" s="11" t="s">
        <v>181</v>
      </c>
      <c r="C208" s="24">
        <v>908</v>
      </c>
      <c r="D208" s="23" t="s">
        <v>9</v>
      </c>
      <c r="E208" s="23" t="s">
        <v>64</v>
      </c>
      <c r="F208" s="24">
        <v>6440200</v>
      </c>
      <c r="G208" s="42"/>
      <c r="H208" s="43">
        <f>H209</f>
        <v>30</v>
      </c>
    </row>
    <row r="209" spans="1:11" ht="31.5" hidden="1" x14ac:dyDescent="0.2">
      <c r="A209" s="16"/>
      <c r="B209" s="14" t="s">
        <v>11</v>
      </c>
      <c r="C209" s="24">
        <v>908</v>
      </c>
      <c r="D209" s="23" t="s">
        <v>9</v>
      </c>
      <c r="E209" s="23" t="s">
        <v>64</v>
      </c>
      <c r="F209" s="24">
        <v>6440200</v>
      </c>
      <c r="G209" s="42">
        <v>200</v>
      </c>
      <c r="H209" s="43">
        <f>H210</f>
        <v>30</v>
      </c>
    </row>
    <row r="210" spans="1:11" ht="31.5" hidden="1" x14ac:dyDescent="0.2">
      <c r="A210" s="16"/>
      <c r="B210" s="14" t="s">
        <v>13</v>
      </c>
      <c r="C210" s="24">
        <v>908</v>
      </c>
      <c r="D210" s="23" t="s">
        <v>9</v>
      </c>
      <c r="E210" s="23" t="s">
        <v>64</v>
      </c>
      <c r="F210" s="24">
        <v>6440200</v>
      </c>
      <c r="G210" s="42">
        <v>244</v>
      </c>
      <c r="H210" s="43">
        <v>30</v>
      </c>
    </row>
    <row r="211" spans="1:11" ht="110.25" hidden="1" x14ac:dyDescent="0.2">
      <c r="A211" s="16"/>
      <c r="B211" s="14" t="s">
        <v>156</v>
      </c>
      <c r="C211" s="18">
        <v>908</v>
      </c>
      <c r="D211" s="23" t="s">
        <v>9</v>
      </c>
      <c r="E211" s="23" t="s">
        <v>64</v>
      </c>
      <c r="F211" s="18" t="s">
        <v>157</v>
      </c>
      <c r="G211" s="32"/>
      <c r="H211" s="20">
        <f>H212</f>
        <v>296</v>
      </c>
    </row>
    <row r="212" spans="1:11" ht="110.25" hidden="1" x14ac:dyDescent="0.2">
      <c r="A212" s="16"/>
      <c r="B212" s="14" t="s">
        <v>162</v>
      </c>
      <c r="C212" s="13">
        <v>908</v>
      </c>
      <c r="D212" s="23" t="s">
        <v>9</v>
      </c>
      <c r="E212" s="23" t="s">
        <v>64</v>
      </c>
      <c r="F212" s="13" t="s">
        <v>163</v>
      </c>
      <c r="G212" s="33"/>
      <c r="H212" s="34">
        <f>H213</f>
        <v>296</v>
      </c>
    </row>
    <row r="213" spans="1:11" ht="110.25" hidden="1" x14ac:dyDescent="0.2">
      <c r="A213" s="16"/>
      <c r="B213" s="14" t="s">
        <v>11</v>
      </c>
      <c r="C213" s="13">
        <v>908</v>
      </c>
      <c r="D213" s="23" t="s">
        <v>9</v>
      </c>
      <c r="E213" s="23" t="s">
        <v>64</v>
      </c>
      <c r="F213" s="13" t="s">
        <v>163</v>
      </c>
      <c r="G213" s="33">
        <v>200</v>
      </c>
      <c r="H213" s="34">
        <f>H214</f>
        <v>296</v>
      </c>
    </row>
    <row r="214" spans="1:11" ht="110.25" hidden="1" x14ac:dyDescent="0.2">
      <c r="A214" s="16"/>
      <c r="B214" s="21" t="s">
        <v>13</v>
      </c>
      <c r="C214" s="13">
        <v>908</v>
      </c>
      <c r="D214" s="70" t="s">
        <v>9</v>
      </c>
      <c r="E214" s="70" t="s">
        <v>64</v>
      </c>
      <c r="F214" s="39" t="s">
        <v>163</v>
      </c>
      <c r="G214" s="33">
        <v>244</v>
      </c>
      <c r="H214" s="41">
        <v>296</v>
      </c>
    </row>
    <row r="215" spans="1:11" ht="15" customHeight="1" x14ac:dyDescent="0.2">
      <c r="A215" s="56"/>
      <c r="B215" s="139" t="s">
        <v>65</v>
      </c>
      <c r="C215" s="65">
        <v>908</v>
      </c>
      <c r="D215" s="140" t="s">
        <v>24</v>
      </c>
      <c r="E215" s="140"/>
      <c r="F215" s="132"/>
      <c r="G215" s="98"/>
      <c r="H215" s="141">
        <f>H218+H217+H224</f>
        <v>23551.423999999999</v>
      </c>
      <c r="I215" s="141">
        <f>I224+I218+I217</f>
        <v>0</v>
      </c>
      <c r="J215" s="135">
        <f t="shared" ref="J215:J218" si="8">SUM(I215-H215)</f>
        <v>-23551.423999999999</v>
      </c>
      <c r="K215" s="136">
        <f t="shared" ref="K215:K218" si="9">SUM(I215/H215*100)</f>
        <v>0</v>
      </c>
    </row>
    <row r="216" spans="1:11" ht="15.75" hidden="1" x14ac:dyDescent="0.2">
      <c r="A216" s="56"/>
      <c r="B216" s="120" t="s">
        <v>243</v>
      </c>
      <c r="C216" s="65"/>
      <c r="D216" s="121" t="s">
        <v>24</v>
      </c>
      <c r="E216" s="109" t="s">
        <v>26</v>
      </c>
      <c r="F216" s="122"/>
      <c r="G216" s="55"/>
      <c r="H216" s="123">
        <v>0</v>
      </c>
      <c r="I216" s="110">
        <v>0</v>
      </c>
      <c r="J216" s="111">
        <f t="shared" si="8"/>
        <v>0</v>
      </c>
      <c r="K216" s="110"/>
    </row>
    <row r="217" spans="1:11" s="152" customFormat="1" ht="15.75" x14ac:dyDescent="0.2">
      <c r="A217" s="56"/>
      <c r="B217" s="120" t="s">
        <v>252</v>
      </c>
      <c r="C217" s="65"/>
      <c r="D217" s="109" t="s">
        <v>24</v>
      </c>
      <c r="E217" s="109" t="s">
        <v>26</v>
      </c>
      <c r="F217" s="122"/>
      <c r="G217" s="98"/>
      <c r="H217" s="123">
        <v>1000</v>
      </c>
      <c r="I217" s="110">
        <v>0</v>
      </c>
      <c r="J217" s="111">
        <f>I217-H217</f>
        <v>-1000</v>
      </c>
      <c r="K217" s="110">
        <f>I217/H217*100</f>
        <v>0</v>
      </c>
    </row>
    <row r="218" spans="1:11" ht="15.75" x14ac:dyDescent="0.2">
      <c r="A218" s="53"/>
      <c r="B218" s="11" t="s">
        <v>66</v>
      </c>
      <c r="C218" s="66">
        <v>908</v>
      </c>
      <c r="D218" s="23" t="s">
        <v>24</v>
      </c>
      <c r="E218" s="23" t="s">
        <v>37</v>
      </c>
      <c r="F218" s="24"/>
      <c r="G218" s="99"/>
      <c r="H218" s="43">
        <v>18511.02</v>
      </c>
      <c r="I218" s="89">
        <v>0</v>
      </c>
      <c r="J218" s="88">
        <f t="shared" si="8"/>
        <v>-18511.02</v>
      </c>
      <c r="K218" s="89">
        <f t="shared" si="9"/>
        <v>0</v>
      </c>
    </row>
    <row r="219" spans="1:11" ht="110.25" hidden="1" x14ac:dyDescent="0.2">
      <c r="A219" s="16"/>
      <c r="B219" s="79" t="s">
        <v>171</v>
      </c>
      <c r="C219" s="24">
        <v>908</v>
      </c>
      <c r="D219" s="80" t="s">
        <v>24</v>
      </c>
      <c r="E219" s="80" t="s">
        <v>37</v>
      </c>
      <c r="F219" s="103" t="s">
        <v>172</v>
      </c>
      <c r="G219" s="42"/>
      <c r="H219" s="81">
        <f>H220</f>
        <v>1340.19</v>
      </c>
    </row>
    <row r="220" spans="1:11" ht="110.25" hidden="1" x14ac:dyDescent="0.2">
      <c r="A220" s="16"/>
      <c r="B220" s="11" t="s">
        <v>164</v>
      </c>
      <c r="C220" s="24">
        <v>908</v>
      </c>
      <c r="D220" s="23" t="s">
        <v>24</v>
      </c>
      <c r="E220" s="23" t="s">
        <v>37</v>
      </c>
      <c r="F220" s="24" t="s">
        <v>182</v>
      </c>
      <c r="G220" s="42"/>
      <c r="H220" s="43">
        <f>H221</f>
        <v>1340.19</v>
      </c>
    </row>
    <row r="221" spans="1:11" ht="110.25" hidden="1" x14ac:dyDescent="0.2">
      <c r="A221" s="16"/>
      <c r="B221" s="11" t="s">
        <v>183</v>
      </c>
      <c r="C221" s="24">
        <v>908</v>
      </c>
      <c r="D221" s="23" t="s">
        <v>24</v>
      </c>
      <c r="E221" s="23" t="s">
        <v>37</v>
      </c>
      <c r="F221" s="24" t="s">
        <v>184</v>
      </c>
      <c r="G221" s="42"/>
      <c r="H221" s="43">
        <f>H222</f>
        <v>1340.19</v>
      </c>
    </row>
    <row r="222" spans="1:11" ht="17.25" hidden="1" customHeight="1" x14ac:dyDescent="0.2">
      <c r="A222" s="16"/>
      <c r="B222" s="11" t="s">
        <v>69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>
        <v>400</v>
      </c>
      <c r="H222" s="30">
        <f>H223</f>
        <v>1340.19</v>
      </c>
    </row>
    <row r="223" spans="1:11" ht="19.5" hidden="1" customHeight="1" x14ac:dyDescent="0.2">
      <c r="A223" s="16"/>
      <c r="B223" s="69" t="s">
        <v>70</v>
      </c>
      <c r="C223" s="24">
        <v>908</v>
      </c>
      <c r="D223" s="70" t="s">
        <v>24</v>
      </c>
      <c r="E223" s="70" t="s">
        <v>37</v>
      </c>
      <c r="F223" s="119" t="s">
        <v>184</v>
      </c>
      <c r="G223" s="42">
        <v>414</v>
      </c>
      <c r="H223" s="72">
        <v>1340.19</v>
      </c>
    </row>
    <row r="224" spans="1:11" s="152" customFormat="1" ht="19.5" customHeight="1" x14ac:dyDescent="0.2">
      <c r="A224" s="53"/>
      <c r="B224" s="125" t="s">
        <v>251</v>
      </c>
      <c r="C224" s="66"/>
      <c r="D224" s="86" t="s">
        <v>24</v>
      </c>
      <c r="E224" s="86" t="s">
        <v>38</v>
      </c>
      <c r="F224" s="119"/>
      <c r="G224" s="99"/>
      <c r="H224" s="72">
        <v>4040.404</v>
      </c>
      <c r="I224" s="89">
        <v>0</v>
      </c>
      <c r="J224" s="89">
        <f>I224-H224</f>
        <v>-4040.404</v>
      </c>
      <c r="K224" s="89">
        <f>I224/H224*100</f>
        <v>0</v>
      </c>
    </row>
    <row r="225" spans="1:15" ht="19.5" customHeight="1" x14ac:dyDescent="0.2">
      <c r="A225" s="56"/>
      <c r="B225" s="139" t="s">
        <v>238</v>
      </c>
      <c r="C225" s="65"/>
      <c r="D225" s="140" t="s">
        <v>15</v>
      </c>
      <c r="E225" s="140"/>
      <c r="F225" s="132"/>
      <c r="G225" s="98"/>
      <c r="H225" s="147">
        <f>H226+H255+H310+H315+H309</f>
        <v>903115.93599999999</v>
      </c>
      <c r="I225" s="147">
        <f>I226+I255+I310+I315+I309</f>
        <v>110075.43507000001</v>
      </c>
      <c r="J225" s="135">
        <f t="shared" ref="J225:J226" si="10">SUM(I225-H225)</f>
        <v>-793040.50092999998</v>
      </c>
      <c r="K225" s="136">
        <f t="shared" ref="K225:K226" si="11">SUM(I225/H225*100)</f>
        <v>12.188405794004282</v>
      </c>
      <c r="O225" s="114"/>
    </row>
    <row r="226" spans="1:15" ht="21" customHeight="1" x14ac:dyDescent="0.2">
      <c r="A226" s="57" t="s">
        <v>0</v>
      </c>
      <c r="B226" s="11" t="s">
        <v>56</v>
      </c>
      <c r="C226" s="67">
        <v>905</v>
      </c>
      <c r="D226" s="24" t="s">
        <v>15</v>
      </c>
      <c r="E226" s="24" t="s">
        <v>26</v>
      </c>
      <c r="F226" s="24" t="s">
        <v>0</v>
      </c>
      <c r="G226" s="100" t="s">
        <v>0</v>
      </c>
      <c r="H226" s="43">
        <v>493860.261</v>
      </c>
      <c r="I226" s="89">
        <v>28472.303599999999</v>
      </c>
      <c r="J226" s="88">
        <f t="shared" si="10"/>
        <v>-465387.95740000001</v>
      </c>
      <c r="K226" s="89">
        <f t="shared" si="11"/>
        <v>5.7652550424582554</v>
      </c>
    </row>
    <row r="227" spans="1:15" ht="31.5" hidden="1" x14ac:dyDescent="0.2">
      <c r="A227" s="7" t="s">
        <v>0</v>
      </c>
      <c r="B227" s="82" t="s">
        <v>117</v>
      </c>
      <c r="C227" s="38">
        <v>905</v>
      </c>
      <c r="D227" s="45" t="s">
        <v>15</v>
      </c>
      <c r="E227" s="45" t="s">
        <v>26</v>
      </c>
      <c r="F227" s="45">
        <v>6200000</v>
      </c>
      <c r="G227" s="33" t="s">
        <v>0</v>
      </c>
      <c r="H227" s="46">
        <f>H228</f>
        <v>57697.4</v>
      </c>
    </row>
    <row r="228" spans="1:15" ht="15.75" hidden="1" x14ac:dyDescent="0.2">
      <c r="A228" s="7" t="s">
        <v>0</v>
      </c>
      <c r="B228" s="9" t="s">
        <v>118</v>
      </c>
      <c r="C228" s="38">
        <v>905</v>
      </c>
      <c r="D228" s="13" t="s">
        <v>15</v>
      </c>
      <c r="E228" s="13" t="s">
        <v>26</v>
      </c>
      <c r="F228" s="13">
        <v>6210000</v>
      </c>
      <c r="G228" s="33" t="s">
        <v>0</v>
      </c>
      <c r="H228" s="34">
        <f>H229+H232+H247+H251</f>
        <v>57697.4</v>
      </c>
    </row>
    <row r="229" spans="1:15" ht="31.5" hidden="1" x14ac:dyDescent="0.2">
      <c r="A229" s="7"/>
      <c r="B229" s="9" t="s">
        <v>120</v>
      </c>
      <c r="C229" s="38">
        <v>905</v>
      </c>
      <c r="D229" s="13" t="s">
        <v>15</v>
      </c>
      <c r="E229" s="13" t="s">
        <v>26</v>
      </c>
      <c r="F229" s="13">
        <v>6210100</v>
      </c>
      <c r="G229" s="33"/>
      <c r="H229" s="34">
        <f>H230</f>
        <v>472.7</v>
      </c>
    </row>
    <row r="230" spans="1:15" ht="31.5" hidden="1" x14ac:dyDescent="0.2">
      <c r="A230" s="7"/>
      <c r="B230" s="5" t="s">
        <v>16</v>
      </c>
      <c r="C230" s="13">
        <v>905</v>
      </c>
      <c r="D230" s="13" t="s">
        <v>15</v>
      </c>
      <c r="E230" s="13" t="s">
        <v>26</v>
      </c>
      <c r="F230" s="13">
        <v>6210100</v>
      </c>
      <c r="G230" s="33" t="s">
        <v>17</v>
      </c>
      <c r="H230" s="34">
        <f>H231</f>
        <v>472.7</v>
      </c>
    </row>
    <row r="231" spans="1:15" ht="15.75" hidden="1" x14ac:dyDescent="0.2">
      <c r="A231" s="7"/>
      <c r="B231" s="8" t="s">
        <v>18</v>
      </c>
      <c r="C231" s="13">
        <v>905</v>
      </c>
      <c r="D231" s="13" t="s">
        <v>15</v>
      </c>
      <c r="E231" s="13" t="s">
        <v>26</v>
      </c>
      <c r="F231" s="13">
        <v>6210100</v>
      </c>
      <c r="G231" s="33" t="s">
        <v>19</v>
      </c>
      <c r="H231" s="34">
        <v>472.7</v>
      </c>
    </row>
    <row r="232" spans="1:15" ht="15.75" hidden="1" x14ac:dyDescent="0.2">
      <c r="A232" s="7"/>
      <c r="B232" s="9" t="s">
        <v>126</v>
      </c>
      <c r="C232" s="13">
        <v>905</v>
      </c>
      <c r="D232" s="13" t="s">
        <v>15</v>
      </c>
      <c r="E232" s="13" t="s">
        <v>26</v>
      </c>
      <c r="F232" s="13">
        <v>6210300</v>
      </c>
      <c r="G232" s="33"/>
      <c r="H232" s="34">
        <f>H233</f>
        <v>777.9</v>
      </c>
    </row>
    <row r="233" spans="1:15" ht="31.5" hidden="1" x14ac:dyDescent="0.2">
      <c r="A233" s="7"/>
      <c r="B233" s="5" t="s">
        <v>16</v>
      </c>
      <c r="C233" s="13">
        <v>905</v>
      </c>
      <c r="D233" s="13" t="s">
        <v>15</v>
      </c>
      <c r="E233" s="13" t="s">
        <v>26</v>
      </c>
      <c r="F233" s="13">
        <v>6210300</v>
      </c>
      <c r="G233" s="33" t="s">
        <v>17</v>
      </c>
      <c r="H233" s="34">
        <f>H234</f>
        <v>777.9</v>
      </c>
    </row>
    <row r="234" spans="1:15" ht="15.75" hidden="1" x14ac:dyDescent="0.2">
      <c r="A234" s="7"/>
      <c r="B234" s="8" t="s">
        <v>18</v>
      </c>
      <c r="C234" s="13">
        <v>905</v>
      </c>
      <c r="D234" s="13" t="s">
        <v>15</v>
      </c>
      <c r="E234" s="13" t="s">
        <v>26</v>
      </c>
      <c r="F234" s="13">
        <v>6210300</v>
      </c>
      <c r="G234" s="33" t="s">
        <v>19</v>
      </c>
      <c r="H234" s="34">
        <f>H237+H240+H243+H246</f>
        <v>777.9</v>
      </c>
    </row>
    <row r="235" spans="1:15" ht="47.25" hidden="1" x14ac:dyDescent="0.2">
      <c r="A235" s="7"/>
      <c r="B235" s="9" t="s">
        <v>98</v>
      </c>
      <c r="C235" s="13">
        <v>905</v>
      </c>
      <c r="D235" s="13" t="s">
        <v>15</v>
      </c>
      <c r="E235" s="13" t="s">
        <v>26</v>
      </c>
      <c r="F235" s="13">
        <v>6210301</v>
      </c>
      <c r="G235" s="33"/>
      <c r="H235" s="34">
        <f>H236</f>
        <v>630.9</v>
      </c>
    </row>
    <row r="236" spans="1:15" ht="31.5" hidden="1" x14ac:dyDescent="0.2">
      <c r="A236" s="7"/>
      <c r="B236" s="5" t="s">
        <v>16</v>
      </c>
      <c r="C236" s="13">
        <v>905</v>
      </c>
      <c r="D236" s="13" t="s">
        <v>15</v>
      </c>
      <c r="E236" s="13" t="s">
        <v>26</v>
      </c>
      <c r="F236" s="13">
        <v>6210301</v>
      </c>
      <c r="G236" s="33" t="s">
        <v>17</v>
      </c>
      <c r="H236" s="34">
        <f>H237</f>
        <v>630.9</v>
      </c>
    </row>
    <row r="237" spans="1:15" ht="15.75" hidden="1" x14ac:dyDescent="0.2">
      <c r="A237" s="7"/>
      <c r="B237" s="8" t="s">
        <v>18</v>
      </c>
      <c r="C237" s="13">
        <v>905</v>
      </c>
      <c r="D237" s="13" t="s">
        <v>15</v>
      </c>
      <c r="E237" s="13" t="s">
        <v>26</v>
      </c>
      <c r="F237" s="13">
        <v>6210301</v>
      </c>
      <c r="G237" s="33" t="s">
        <v>19</v>
      </c>
      <c r="H237" s="34">
        <v>630.9</v>
      </c>
    </row>
    <row r="238" spans="1:15" ht="15.75" hidden="1" x14ac:dyDescent="0.2">
      <c r="A238" s="7"/>
      <c r="B238" s="9" t="s">
        <v>123</v>
      </c>
      <c r="C238" s="13">
        <v>905</v>
      </c>
      <c r="D238" s="13" t="s">
        <v>15</v>
      </c>
      <c r="E238" s="13" t="s">
        <v>26</v>
      </c>
      <c r="F238" s="13">
        <v>6210302</v>
      </c>
      <c r="G238" s="33"/>
      <c r="H238" s="34">
        <f>H239</f>
        <v>52</v>
      </c>
    </row>
    <row r="239" spans="1:15" ht="31.5" hidden="1" x14ac:dyDescent="0.2">
      <c r="A239" s="7"/>
      <c r="B239" s="5" t="s">
        <v>16</v>
      </c>
      <c r="C239" s="13">
        <v>905</v>
      </c>
      <c r="D239" s="13" t="s">
        <v>15</v>
      </c>
      <c r="E239" s="13" t="s">
        <v>26</v>
      </c>
      <c r="F239" s="13">
        <v>6210302</v>
      </c>
      <c r="G239" s="33" t="s">
        <v>17</v>
      </c>
      <c r="H239" s="34">
        <f>H240</f>
        <v>52</v>
      </c>
    </row>
    <row r="240" spans="1:15" ht="15.75" hidden="1" x14ac:dyDescent="0.2">
      <c r="A240" s="7"/>
      <c r="B240" s="8" t="s">
        <v>18</v>
      </c>
      <c r="C240" s="13">
        <v>905</v>
      </c>
      <c r="D240" s="13" t="s">
        <v>15</v>
      </c>
      <c r="E240" s="13" t="s">
        <v>26</v>
      </c>
      <c r="F240" s="13">
        <v>6210302</v>
      </c>
      <c r="G240" s="33" t="s">
        <v>19</v>
      </c>
      <c r="H240" s="34">
        <v>52</v>
      </c>
    </row>
    <row r="241" spans="1:11" ht="15.75" hidden="1" x14ac:dyDescent="0.2">
      <c r="A241" s="7"/>
      <c r="B241" s="9" t="s">
        <v>124</v>
      </c>
      <c r="C241" s="13">
        <v>905</v>
      </c>
      <c r="D241" s="13" t="s">
        <v>15</v>
      </c>
      <c r="E241" s="13" t="s">
        <v>26</v>
      </c>
      <c r="F241" s="13">
        <v>6210303</v>
      </c>
      <c r="G241" s="33"/>
      <c r="H241" s="34">
        <f>H242</f>
        <v>25</v>
      </c>
    </row>
    <row r="242" spans="1:11" ht="19.5" hidden="1" customHeight="1" x14ac:dyDescent="0.2">
      <c r="A242" s="7"/>
      <c r="B242" s="5" t="s">
        <v>16</v>
      </c>
      <c r="C242" s="13">
        <v>905</v>
      </c>
      <c r="D242" s="13" t="s">
        <v>15</v>
      </c>
      <c r="E242" s="13" t="s">
        <v>26</v>
      </c>
      <c r="F242" s="13">
        <v>6210303</v>
      </c>
      <c r="G242" s="33" t="s">
        <v>17</v>
      </c>
      <c r="H242" s="34">
        <f>H243</f>
        <v>25</v>
      </c>
    </row>
    <row r="243" spans="1:11" ht="18" hidden="1" customHeight="1" x14ac:dyDescent="0.2">
      <c r="A243" s="7"/>
      <c r="B243" s="8" t="s">
        <v>18</v>
      </c>
      <c r="C243" s="13">
        <v>905</v>
      </c>
      <c r="D243" s="13" t="s">
        <v>15</v>
      </c>
      <c r="E243" s="13" t="s">
        <v>26</v>
      </c>
      <c r="F243" s="13">
        <v>6210303</v>
      </c>
      <c r="G243" s="33" t="s">
        <v>19</v>
      </c>
      <c r="H243" s="34">
        <v>25</v>
      </c>
    </row>
    <row r="244" spans="1:11" ht="18" hidden="1" customHeight="1" x14ac:dyDescent="0.2">
      <c r="A244" s="7"/>
      <c r="B244" s="9" t="s">
        <v>125</v>
      </c>
      <c r="C244" s="13">
        <v>905</v>
      </c>
      <c r="D244" s="13" t="s">
        <v>15</v>
      </c>
      <c r="E244" s="13" t="s">
        <v>26</v>
      </c>
      <c r="F244" s="13">
        <v>6210304</v>
      </c>
      <c r="G244" s="33"/>
      <c r="H244" s="34">
        <f>H245</f>
        <v>70</v>
      </c>
    </row>
    <row r="245" spans="1:11" ht="31.5" hidden="1" x14ac:dyDescent="0.2">
      <c r="A245" s="7"/>
      <c r="B245" s="5" t="s">
        <v>16</v>
      </c>
      <c r="C245" s="13">
        <v>905</v>
      </c>
      <c r="D245" s="13" t="s">
        <v>15</v>
      </c>
      <c r="E245" s="13" t="s">
        <v>26</v>
      </c>
      <c r="F245" s="13">
        <v>6210304</v>
      </c>
      <c r="G245" s="33" t="s">
        <v>17</v>
      </c>
      <c r="H245" s="34">
        <f>H246</f>
        <v>70</v>
      </c>
    </row>
    <row r="246" spans="1:11" ht="15.75" hidden="1" x14ac:dyDescent="0.2">
      <c r="A246" s="7"/>
      <c r="B246" s="8" t="s">
        <v>18</v>
      </c>
      <c r="C246" s="13">
        <v>905</v>
      </c>
      <c r="D246" s="13" t="s">
        <v>15</v>
      </c>
      <c r="E246" s="13" t="s">
        <v>26</v>
      </c>
      <c r="F246" s="13">
        <v>6210304</v>
      </c>
      <c r="G246" s="33" t="s">
        <v>19</v>
      </c>
      <c r="H246" s="34">
        <v>70</v>
      </c>
    </row>
    <row r="247" spans="1:11" ht="31.5" hidden="1" x14ac:dyDescent="0.2">
      <c r="A247" s="7"/>
      <c r="B247" s="5" t="s">
        <v>99</v>
      </c>
      <c r="C247" s="13">
        <v>905</v>
      </c>
      <c r="D247" s="13" t="s">
        <v>15</v>
      </c>
      <c r="E247" s="13" t="s">
        <v>26</v>
      </c>
      <c r="F247" s="13">
        <v>6210460</v>
      </c>
      <c r="G247" s="33"/>
      <c r="H247" s="34">
        <f>H248</f>
        <v>6706.8</v>
      </c>
    </row>
    <row r="248" spans="1:11" ht="31.5" hidden="1" x14ac:dyDescent="0.2">
      <c r="A248" s="7"/>
      <c r="B248" s="5" t="s">
        <v>16</v>
      </c>
      <c r="C248" s="13">
        <v>905</v>
      </c>
      <c r="D248" s="13" t="s">
        <v>15</v>
      </c>
      <c r="E248" s="13" t="s">
        <v>26</v>
      </c>
      <c r="F248" s="13">
        <v>6210460</v>
      </c>
      <c r="G248" s="33">
        <v>600</v>
      </c>
      <c r="H248" s="34">
        <f>H249+H250</f>
        <v>6706.8</v>
      </c>
    </row>
    <row r="249" spans="1:11" ht="47.25" hidden="1" x14ac:dyDescent="0.2">
      <c r="A249" s="7"/>
      <c r="B249" s="5" t="s">
        <v>22</v>
      </c>
      <c r="C249" s="13">
        <v>905</v>
      </c>
      <c r="D249" s="13" t="s">
        <v>15</v>
      </c>
      <c r="E249" s="13" t="s">
        <v>26</v>
      </c>
      <c r="F249" s="13">
        <v>6210460</v>
      </c>
      <c r="G249" s="33">
        <v>611</v>
      </c>
      <c r="H249" s="34">
        <v>6576.7</v>
      </c>
    </row>
    <row r="250" spans="1:11" ht="15.75" hidden="1" x14ac:dyDescent="0.2">
      <c r="A250" s="7"/>
      <c r="B250" s="5" t="s">
        <v>18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612</v>
      </c>
      <c r="H250" s="34">
        <v>130.1</v>
      </c>
    </row>
    <row r="251" spans="1:11" ht="31.5" hidden="1" x14ac:dyDescent="0.2">
      <c r="A251" s="35" t="s">
        <v>0</v>
      </c>
      <c r="B251" s="6" t="s">
        <v>51</v>
      </c>
      <c r="C251" s="13">
        <v>905</v>
      </c>
      <c r="D251" s="13" t="s">
        <v>15</v>
      </c>
      <c r="E251" s="13" t="s">
        <v>26</v>
      </c>
      <c r="F251" s="13">
        <v>6216000</v>
      </c>
      <c r="G251" s="33" t="s">
        <v>0</v>
      </c>
      <c r="H251" s="34">
        <f>H252</f>
        <v>49740</v>
      </c>
    </row>
    <row r="252" spans="1:11" ht="18.75" hidden="1" customHeight="1" x14ac:dyDescent="0.2">
      <c r="A252" s="35" t="s">
        <v>0</v>
      </c>
      <c r="B252" s="5" t="s">
        <v>119</v>
      </c>
      <c r="C252" s="13">
        <v>905</v>
      </c>
      <c r="D252" s="13" t="s">
        <v>15</v>
      </c>
      <c r="E252" s="13" t="s">
        <v>26</v>
      </c>
      <c r="F252" s="13">
        <v>6216006</v>
      </c>
      <c r="G252" s="33" t="s">
        <v>0</v>
      </c>
      <c r="H252" s="34">
        <f>H253</f>
        <v>49740</v>
      </c>
    </row>
    <row r="253" spans="1:11" ht="31.5" hidden="1" x14ac:dyDescent="0.2">
      <c r="A253" s="3" t="s">
        <v>0</v>
      </c>
      <c r="B253" s="5" t="s">
        <v>16</v>
      </c>
      <c r="C253" s="13">
        <v>905</v>
      </c>
      <c r="D253" s="13" t="s">
        <v>15</v>
      </c>
      <c r="E253" s="13" t="s">
        <v>26</v>
      </c>
      <c r="F253" s="13">
        <v>6216006</v>
      </c>
      <c r="G253" s="33">
        <v>600</v>
      </c>
      <c r="H253" s="34">
        <f>H254</f>
        <v>49740</v>
      </c>
    </row>
    <row r="254" spans="1:11" ht="47.25" hidden="1" x14ac:dyDescent="0.2">
      <c r="A254" s="3" t="s">
        <v>0</v>
      </c>
      <c r="B254" s="8" t="s">
        <v>22</v>
      </c>
      <c r="C254" s="13">
        <v>905</v>
      </c>
      <c r="D254" s="39" t="s">
        <v>15</v>
      </c>
      <c r="E254" s="39" t="s">
        <v>26</v>
      </c>
      <c r="F254" s="39">
        <v>6216006</v>
      </c>
      <c r="G254" s="33">
        <v>611</v>
      </c>
      <c r="H254" s="41">
        <v>49740</v>
      </c>
    </row>
    <row r="255" spans="1:11" ht="15.75" x14ac:dyDescent="0.2">
      <c r="A255" s="37" t="s">
        <v>0</v>
      </c>
      <c r="B255" s="11" t="s">
        <v>48</v>
      </c>
      <c r="C255" s="59">
        <v>902</v>
      </c>
      <c r="D255" s="24" t="s">
        <v>15</v>
      </c>
      <c r="E255" s="24" t="s">
        <v>37</v>
      </c>
      <c r="F255" s="24" t="s">
        <v>0</v>
      </c>
      <c r="G255" s="96" t="s">
        <v>0</v>
      </c>
      <c r="H255" s="43">
        <v>297532.288</v>
      </c>
      <c r="I255" s="89">
        <v>68076.8174</v>
      </c>
      <c r="J255" s="148">
        <f>SUM(I255-H255)</f>
        <v>-229455.4706</v>
      </c>
      <c r="K255" s="89">
        <f>SUM(I255/H255*100)</f>
        <v>22.880480588379033</v>
      </c>
    </row>
    <row r="256" spans="1:11" ht="31.5" hidden="1" x14ac:dyDescent="0.2">
      <c r="A256" s="37" t="s">
        <v>0</v>
      </c>
      <c r="B256" s="75" t="s">
        <v>95</v>
      </c>
      <c r="C256" s="38">
        <v>902</v>
      </c>
      <c r="D256" s="45" t="s">
        <v>15</v>
      </c>
      <c r="E256" s="45" t="s">
        <v>37</v>
      </c>
      <c r="F256" s="45">
        <v>6300000</v>
      </c>
      <c r="G256" s="33" t="s">
        <v>0</v>
      </c>
      <c r="H256" s="46">
        <v>8521.1</v>
      </c>
    </row>
    <row r="257" spans="1:8" ht="31.5" hidden="1" x14ac:dyDescent="0.2">
      <c r="A257" s="3" t="s">
        <v>0</v>
      </c>
      <c r="B257" s="6" t="s">
        <v>96</v>
      </c>
      <c r="C257" s="13">
        <v>902</v>
      </c>
      <c r="D257" s="13" t="s">
        <v>15</v>
      </c>
      <c r="E257" s="13" t="s">
        <v>37</v>
      </c>
      <c r="F257" s="13">
        <v>6350000</v>
      </c>
      <c r="G257" s="33" t="s">
        <v>0</v>
      </c>
      <c r="H257" s="34">
        <v>8521.1</v>
      </c>
    </row>
    <row r="258" spans="1:8" ht="19.5" hidden="1" customHeight="1" x14ac:dyDescent="0.2">
      <c r="A258" s="3" t="s">
        <v>0</v>
      </c>
      <c r="B258" s="5" t="s">
        <v>97</v>
      </c>
      <c r="C258" s="13">
        <v>902</v>
      </c>
      <c r="D258" s="13" t="s">
        <v>15</v>
      </c>
      <c r="E258" s="13" t="s">
        <v>37</v>
      </c>
      <c r="F258" s="13">
        <v>6350100</v>
      </c>
      <c r="G258" s="33" t="s">
        <v>0</v>
      </c>
      <c r="H258" s="34">
        <v>120.9</v>
      </c>
    </row>
    <row r="259" spans="1:8" ht="31.5" hidden="1" x14ac:dyDescent="0.2">
      <c r="A259" s="3" t="s">
        <v>0</v>
      </c>
      <c r="B259" s="5" t="s">
        <v>16</v>
      </c>
      <c r="C259" s="13">
        <v>902</v>
      </c>
      <c r="D259" s="13" t="s">
        <v>15</v>
      </c>
      <c r="E259" s="13" t="s">
        <v>37</v>
      </c>
      <c r="F259" s="13">
        <v>6350100</v>
      </c>
      <c r="G259" s="33" t="s">
        <v>17</v>
      </c>
      <c r="H259" s="34">
        <v>120.9</v>
      </c>
    </row>
    <row r="260" spans="1:8" ht="15.75" hidden="1" x14ac:dyDescent="0.2">
      <c r="A260" s="3" t="s">
        <v>0</v>
      </c>
      <c r="B260" s="5" t="s">
        <v>18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19</v>
      </c>
      <c r="H260" s="34">
        <v>120.9</v>
      </c>
    </row>
    <row r="261" spans="1:8" ht="47.25" hidden="1" x14ac:dyDescent="0.2">
      <c r="A261" s="3" t="s">
        <v>0</v>
      </c>
      <c r="B261" s="29" t="s">
        <v>98</v>
      </c>
      <c r="C261" s="13">
        <v>902</v>
      </c>
      <c r="D261" s="13" t="s">
        <v>15</v>
      </c>
      <c r="E261" s="13" t="s">
        <v>37</v>
      </c>
      <c r="F261" s="13">
        <v>6350200</v>
      </c>
      <c r="G261" s="33" t="s">
        <v>0</v>
      </c>
      <c r="H261" s="34">
        <v>51</v>
      </c>
    </row>
    <row r="262" spans="1:8" ht="31.5" hidden="1" x14ac:dyDescent="0.2">
      <c r="A262" s="3" t="s">
        <v>0</v>
      </c>
      <c r="B262" s="5" t="s">
        <v>16</v>
      </c>
      <c r="C262" s="13">
        <v>902</v>
      </c>
      <c r="D262" s="13" t="s">
        <v>15</v>
      </c>
      <c r="E262" s="13" t="s">
        <v>37</v>
      </c>
      <c r="F262" s="13">
        <v>6350200</v>
      </c>
      <c r="G262" s="33" t="s">
        <v>17</v>
      </c>
      <c r="H262" s="34">
        <v>51</v>
      </c>
    </row>
    <row r="263" spans="1:8" ht="15.75" hidden="1" x14ac:dyDescent="0.2">
      <c r="A263" s="35" t="s">
        <v>0</v>
      </c>
      <c r="B263" s="5" t="s">
        <v>18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19</v>
      </c>
      <c r="H263" s="34">
        <v>51</v>
      </c>
    </row>
    <row r="264" spans="1:8" ht="31.5" hidden="1" x14ac:dyDescent="0.2">
      <c r="A264" s="3" t="s">
        <v>0</v>
      </c>
      <c r="B264" s="5" t="s">
        <v>99</v>
      </c>
      <c r="C264" s="13">
        <v>902</v>
      </c>
      <c r="D264" s="13" t="s">
        <v>15</v>
      </c>
      <c r="E264" s="13" t="s">
        <v>37</v>
      </c>
      <c r="F264" s="13">
        <v>6350360</v>
      </c>
      <c r="G264" s="33" t="s">
        <v>0</v>
      </c>
      <c r="H264" s="34">
        <v>8349.2000000000007</v>
      </c>
    </row>
    <row r="265" spans="1:8" ht="31.5" hidden="1" x14ac:dyDescent="0.2">
      <c r="A265" s="3" t="s">
        <v>0</v>
      </c>
      <c r="B265" s="5" t="s">
        <v>16</v>
      </c>
      <c r="C265" s="13">
        <v>902</v>
      </c>
      <c r="D265" s="13" t="s">
        <v>15</v>
      </c>
      <c r="E265" s="13" t="s">
        <v>37</v>
      </c>
      <c r="F265" s="13">
        <v>6350360</v>
      </c>
      <c r="G265" s="33" t="s">
        <v>17</v>
      </c>
      <c r="H265" s="34">
        <v>8349.2000000000007</v>
      </c>
    </row>
    <row r="266" spans="1:8" ht="47.25" hidden="1" x14ac:dyDescent="0.2">
      <c r="A266" s="3" t="s">
        <v>0</v>
      </c>
      <c r="B266" s="5" t="s">
        <v>22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23</v>
      </c>
      <c r="H266" s="34">
        <v>8349.2000000000007</v>
      </c>
    </row>
    <row r="267" spans="1:8" ht="31.5" hidden="1" x14ac:dyDescent="0.2">
      <c r="A267" s="3" t="s">
        <v>0</v>
      </c>
      <c r="B267" s="10" t="s">
        <v>117</v>
      </c>
      <c r="C267" s="13">
        <v>905</v>
      </c>
      <c r="D267" s="13" t="s">
        <v>15</v>
      </c>
      <c r="E267" s="13" t="s">
        <v>37</v>
      </c>
      <c r="F267" s="13">
        <v>6200000</v>
      </c>
      <c r="G267" s="33" t="s">
        <v>0</v>
      </c>
      <c r="H267" s="34">
        <v>160877.20000000001</v>
      </c>
    </row>
    <row r="268" spans="1:8" ht="15.75" hidden="1" x14ac:dyDescent="0.2">
      <c r="A268" s="35" t="s">
        <v>0</v>
      </c>
      <c r="B268" s="5" t="s">
        <v>121</v>
      </c>
      <c r="C268" s="13">
        <v>905</v>
      </c>
      <c r="D268" s="13" t="s">
        <v>15</v>
      </c>
      <c r="E268" s="13" t="s">
        <v>37</v>
      </c>
      <c r="F268" s="13">
        <v>6220000</v>
      </c>
      <c r="G268" s="33" t="s">
        <v>0</v>
      </c>
      <c r="H268" s="34">
        <v>152232</v>
      </c>
    </row>
    <row r="269" spans="1:8" ht="31.5" hidden="1" x14ac:dyDescent="0.2">
      <c r="A269" s="35" t="s">
        <v>0</v>
      </c>
      <c r="B269" s="9" t="s">
        <v>120</v>
      </c>
      <c r="C269" s="13">
        <v>905</v>
      </c>
      <c r="D269" s="13" t="s">
        <v>15</v>
      </c>
      <c r="E269" s="13" t="s">
        <v>37</v>
      </c>
      <c r="F269" s="13">
        <v>6220100</v>
      </c>
      <c r="G269" s="33" t="s">
        <v>0</v>
      </c>
      <c r="H269" s="34">
        <v>433.4</v>
      </c>
    </row>
    <row r="270" spans="1:8" ht="31.5" hidden="1" x14ac:dyDescent="0.2">
      <c r="A270" s="3" t="s">
        <v>0</v>
      </c>
      <c r="B270" s="5" t="s">
        <v>16</v>
      </c>
      <c r="C270" s="13">
        <v>905</v>
      </c>
      <c r="D270" s="13" t="s">
        <v>15</v>
      </c>
      <c r="E270" s="13" t="s">
        <v>37</v>
      </c>
      <c r="F270" s="13">
        <v>6220100</v>
      </c>
      <c r="G270" s="33">
        <v>600</v>
      </c>
      <c r="H270" s="34">
        <v>433.4</v>
      </c>
    </row>
    <row r="271" spans="1:8" ht="15.75" hidden="1" x14ac:dyDescent="0.2">
      <c r="A271" s="3" t="s">
        <v>0</v>
      </c>
      <c r="B271" s="5" t="s">
        <v>18</v>
      </c>
      <c r="C271" s="13">
        <v>905</v>
      </c>
      <c r="D271" s="13" t="s">
        <v>15</v>
      </c>
      <c r="E271" s="13" t="s">
        <v>37</v>
      </c>
      <c r="F271" s="13">
        <v>6220100</v>
      </c>
      <c r="G271" s="33">
        <v>612</v>
      </c>
      <c r="H271" s="34">
        <v>433.4</v>
      </c>
    </row>
    <row r="272" spans="1:8" ht="31.5" hidden="1" x14ac:dyDescent="0.2">
      <c r="A272" s="3"/>
      <c r="B272" s="5" t="s">
        <v>122</v>
      </c>
      <c r="C272" s="13">
        <v>905</v>
      </c>
      <c r="D272" s="13" t="s">
        <v>15</v>
      </c>
      <c r="E272" s="13" t="s">
        <v>37</v>
      </c>
      <c r="F272" s="13">
        <v>6220300</v>
      </c>
      <c r="G272" s="33"/>
      <c r="H272" s="34">
        <v>1407.7</v>
      </c>
    </row>
    <row r="273" spans="1:8" ht="19.5" hidden="1" customHeight="1" x14ac:dyDescent="0.2">
      <c r="A273" s="3"/>
      <c r="B273" s="5" t="s">
        <v>16</v>
      </c>
      <c r="C273" s="13">
        <v>905</v>
      </c>
      <c r="D273" s="13" t="s">
        <v>15</v>
      </c>
      <c r="E273" s="13" t="s">
        <v>37</v>
      </c>
      <c r="F273" s="13">
        <v>6220300</v>
      </c>
      <c r="G273" s="33">
        <v>600</v>
      </c>
      <c r="H273" s="34">
        <v>1407.7</v>
      </c>
    </row>
    <row r="274" spans="1:8" ht="15.75" hidden="1" x14ac:dyDescent="0.2">
      <c r="A274" s="3"/>
      <c r="B274" s="5" t="s">
        <v>18</v>
      </c>
      <c r="C274" s="13">
        <v>905</v>
      </c>
      <c r="D274" s="13" t="s">
        <v>15</v>
      </c>
      <c r="E274" s="13" t="s">
        <v>37</v>
      </c>
      <c r="F274" s="13">
        <v>6220300</v>
      </c>
      <c r="G274" s="33">
        <v>612</v>
      </c>
      <c r="H274" s="34">
        <v>1407.7</v>
      </c>
    </row>
    <row r="275" spans="1:8" ht="15.75" hidden="1" x14ac:dyDescent="0.2">
      <c r="A275" s="3"/>
      <c r="B275" s="8" t="s">
        <v>127</v>
      </c>
      <c r="C275" s="13">
        <v>905</v>
      </c>
      <c r="D275" s="13" t="s">
        <v>15</v>
      </c>
      <c r="E275" s="13" t="s">
        <v>37</v>
      </c>
      <c r="F275" s="13">
        <v>6220500</v>
      </c>
      <c r="G275" s="33"/>
      <c r="H275" s="34">
        <v>272.60000000000002</v>
      </c>
    </row>
    <row r="276" spans="1:8" ht="17.25" hidden="1" customHeight="1" x14ac:dyDescent="0.2">
      <c r="A276" s="7"/>
      <c r="B276" s="5" t="s">
        <v>16</v>
      </c>
      <c r="C276" s="13">
        <v>905</v>
      </c>
      <c r="D276" s="13" t="s">
        <v>15</v>
      </c>
      <c r="E276" s="13" t="s">
        <v>37</v>
      </c>
      <c r="F276" s="13">
        <v>6220500</v>
      </c>
      <c r="G276" s="33">
        <v>600</v>
      </c>
      <c r="H276" s="34">
        <v>272.60000000000002</v>
      </c>
    </row>
    <row r="277" spans="1:8" ht="15.75" hidden="1" x14ac:dyDescent="0.2">
      <c r="A277" s="7"/>
      <c r="B277" s="5" t="s">
        <v>18</v>
      </c>
      <c r="C277" s="13">
        <v>905</v>
      </c>
      <c r="D277" s="13" t="s">
        <v>15</v>
      </c>
      <c r="E277" s="13" t="s">
        <v>37</v>
      </c>
      <c r="F277" s="13">
        <v>6220500</v>
      </c>
      <c r="G277" s="33">
        <v>612</v>
      </c>
      <c r="H277" s="34">
        <v>272.60000000000002</v>
      </c>
    </row>
    <row r="278" spans="1:8" ht="31.5" hidden="1" x14ac:dyDescent="0.2">
      <c r="A278" s="7"/>
      <c r="B278" s="9" t="s">
        <v>128</v>
      </c>
      <c r="C278" s="13">
        <v>905</v>
      </c>
      <c r="D278" s="13" t="s">
        <v>15</v>
      </c>
      <c r="E278" s="13" t="s">
        <v>37</v>
      </c>
      <c r="F278" s="13">
        <v>6220501</v>
      </c>
      <c r="G278" s="33" t="s">
        <v>0</v>
      </c>
      <c r="H278" s="34">
        <v>160.6</v>
      </c>
    </row>
    <row r="279" spans="1:8" ht="31.5" hidden="1" x14ac:dyDescent="0.2">
      <c r="A279" s="7"/>
      <c r="B279" s="5" t="s">
        <v>16</v>
      </c>
      <c r="C279" s="13">
        <v>905</v>
      </c>
      <c r="D279" s="13" t="s">
        <v>15</v>
      </c>
      <c r="E279" s="13" t="s">
        <v>37</v>
      </c>
      <c r="F279" s="13">
        <v>6220501</v>
      </c>
      <c r="G279" s="33">
        <v>600</v>
      </c>
      <c r="H279" s="34">
        <v>160.6</v>
      </c>
    </row>
    <row r="280" spans="1:8" ht="15.75" hidden="1" x14ac:dyDescent="0.2">
      <c r="A280" s="7"/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6220501</v>
      </c>
      <c r="G280" s="33">
        <v>612</v>
      </c>
      <c r="H280" s="34">
        <v>160.6</v>
      </c>
    </row>
    <row r="281" spans="1:8" ht="47.25" hidden="1" x14ac:dyDescent="0.2">
      <c r="A281" s="7"/>
      <c r="B281" s="9" t="s">
        <v>129</v>
      </c>
      <c r="C281" s="13">
        <v>905</v>
      </c>
      <c r="D281" s="13" t="s">
        <v>15</v>
      </c>
      <c r="E281" s="13" t="s">
        <v>37</v>
      </c>
      <c r="F281" s="13">
        <v>6220502</v>
      </c>
      <c r="G281" s="33" t="s">
        <v>0</v>
      </c>
      <c r="H281" s="34">
        <v>64.900000000000006</v>
      </c>
    </row>
    <row r="282" spans="1:8" ht="31.5" hidden="1" x14ac:dyDescent="0.2">
      <c r="A282" s="7"/>
      <c r="B282" s="5" t="s">
        <v>16</v>
      </c>
      <c r="C282" s="13">
        <v>905</v>
      </c>
      <c r="D282" s="13" t="s">
        <v>15</v>
      </c>
      <c r="E282" s="13" t="s">
        <v>37</v>
      </c>
      <c r="F282" s="13">
        <v>6220502</v>
      </c>
      <c r="G282" s="33">
        <v>600</v>
      </c>
      <c r="H282" s="34">
        <v>64.900000000000006</v>
      </c>
    </row>
    <row r="283" spans="1:8" ht="19.5" hidden="1" customHeight="1" x14ac:dyDescent="0.2">
      <c r="A283" s="7"/>
      <c r="B283" s="5" t="s">
        <v>18</v>
      </c>
      <c r="C283" s="13">
        <v>905</v>
      </c>
      <c r="D283" s="13" t="s">
        <v>15</v>
      </c>
      <c r="E283" s="13" t="s">
        <v>37</v>
      </c>
      <c r="F283" s="13">
        <v>6220502</v>
      </c>
      <c r="G283" s="33">
        <v>612</v>
      </c>
      <c r="H283" s="34">
        <v>64.900000000000006</v>
      </c>
    </row>
    <row r="284" spans="1:8" ht="47.25" hidden="1" x14ac:dyDescent="0.2">
      <c r="A284" s="7"/>
      <c r="B284" s="9" t="s">
        <v>130</v>
      </c>
      <c r="C284" s="13">
        <v>905</v>
      </c>
      <c r="D284" s="13" t="s">
        <v>15</v>
      </c>
      <c r="E284" s="13" t="s">
        <v>37</v>
      </c>
      <c r="F284" s="13">
        <v>6220503</v>
      </c>
      <c r="G284" s="33" t="s">
        <v>0</v>
      </c>
      <c r="H284" s="34">
        <v>11.6</v>
      </c>
    </row>
    <row r="285" spans="1:8" ht="31.5" hidden="1" x14ac:dyDescent="0.2">
      <c r="A285" s="7"/>
      <c r="B285" s="5" t="s">
        <v>16</v>
      </c>
      <c r="C285" s="13">
        <v>905</v>
      </c>
      <c r="D285" s="13" t="s">
        <v>15</v>
      </c>
      <c r="E285" s="13" t="s">
        <v>37</v>
      </c>
      <c r="F285" s="13">
        <v>6220503</v>
      </c>
      <c r="G285" s="33">
        <v>600</v>
      </c>
      <c r="H285" s="34">
        <v>11.6</v>
      </c>
    </row>
    <row r="286" spans="1:8" ht="15.75" hidden="1" x14ac:dyDescent="0.2">
      <c r="A286" s="7"/>
      <c r="B286" s="5" t="s">
        <v>18</v>
      </c>
      <c r="C286" s="13">
        <v>905</v>
      </c>
      <c r="D286" s="13" t="s">
        <v>15</v>
      </c>
      <c r="E286" s="13" t="s">
        <v>37</v>
      </c>
      <c r="F286" s="13">
        <v>6220503</v>
      </c>
      <c r="G286" s="33">
        <v>612</v>
      </c>
      <c r="H286" s="34">
        <v>11.6</v>
      </c>
    </row>
    <row r="287" spans="1:8" ht="15.75" hidden="1" x14ac:dyDescent="0.2">
      <c r="A287" s="7"/>
      <c r="B287" s="9" t="s">
        <v>123</v>
      </c>
      <c r="C287" s="13">
        <v>905</v>
      </c>
      <c r="D287" s="13" t="s">
        <v>15</v>
      </c>
      <c r="E287" s="13" t="s">
        <v>37</v>
      </c>
      <c r="F287" s="13">
        <v>6220505</v>
      </c>
      <c r="G287" s="33" t="s">
        <v>0</v>
      </c>
      <c r="H287" s="34">
        <v>35.5</v>
      </c>
    </row>
    <row r="288" spans="1:8" ht="31.5" hidden="1" x14ac:dyDescent="0.2">
      <c r="A288" s="7"/>
      <c r="B288" s="5" t="s">
        <v>16</v>
      </c>
      <c r="C288" s="13">
        <v>905</v>
      </c>
      <c r="D288" s="13" t="s">
        <v>15</v>
      </c>
      <c r="E288" s="13" t="s">
        <v>37</v>
      </c>
      <c r="F288" s="13">
        <v>6220505</v>
      </c>
      <c r="G288" s="33">
        <v>600</v>
      </c>
      <c r="H288" s="34">
        <v>35.5</v>
      </c>
    </row>
    <row r="289" spans="1:8" ht="15.75" hidden="1" x14ac:dyDescent="0.2">
      <c r="A289" s="7"/>
      <c r="B289" s="5" t="s">
        <v>18</v>
      </c>
      <c r="C289" s="13">
        <v>905</v>
      </c>
      <c r="D289" s="13" t="s">
        <v>15</v>
      </c>
      <c r="E289" s="13" t="s">
        <v>37</v>
      </c>
      <c r="F289" s="13">
        <v>6220505</v>
      </c>
      <c r="G289" s="33">
        <v>612</v>
      </c>
      <c r="H289" s="34">
        <v>35.5</v>
      </c>
    </row>
    <row r="290" spans="1:8" ht="18" hidden="1" customHeight="1" x14ac:dyDescent="0.2">
      <c r="A290" s="7"/>
      <c r="B290" s="9" t="s">
        <v>131</v>
      </c>
      <c r="C290" s="13">
        <v>905</v>
      </c>
      <c r="D290" s="13" t="s">
        <v>15</v>
      </c>
      <c r="E290" s="13" t="s">
        <v>37</v>
      </c>
      <c r="F290" s="13">
        <v>6220600</v>
      </c>
      <c r="G290" s="33" t="s">
        <v>0</v>
      </c>
      <c r="H290" s="34">
        <v>219.3</v>
      </c>
    </row>
    <row r="291" spans="1:8" ht="33.75" hidden="1" customHeight="1" x14ac:dyDescent="0.2">
      <c r="A291" s="3"/>
      <c r="B291" s="5" t="s">
        <v>16</v>
      </c>
      <c r="C291" s="13">
        <v>905</v>
      </c>
      <c r="D291" s="13" t="s">
        <v>15</v>
      </c>
      <c r="E291" s="13" t="s">
        <v>37</v>
      </c>
      <c r="F291" s="13">
        <v>6220600</v>
      </c>
      <c r="G291" s="33">
        <v>600</v>
      </c>
      <c r="H291" s="34">
        <v>219.3</v>
      </c>
    </row>
    <row r="292" spans="1:8" ht="15.75" hidden="1" x14ac:dyDescent="0.2">
      <c r="A292" s="3"/>
      <c r="B292" s="5" t="s">
        <v>18</v>
      </c>
      <c r="C292" s="13">
        <v>905</v>
      </c>
      <c r="D292" s="13" t="s">
        <v>15</v>
      </c>
      <c r="E292" s="13" t="s">
        <v>37</v>
      </c>
      <c r="F292" s="13">
        <v>6220600</v>
      </c>
      <c r="G292" s="33">
        <v>612</v>
      </c>
      <c r="H292" s="34">
        <v>219.3</v>
      </c>
    </row>
    <row r="293" spans="1:8" ht="31.5" hidden="1" x14ac:dyDescent="0.2">
      <c r="A293" s="3" t="s">
        <v>0</v>
      </c>
      <c r="B293" s="5" t="s">
        <v>99</v>
      </c>
      <c r="C293" s="13">
        <v>905</v>
      </c>
      <c r="D293" s="13" t="s">
        <v>15</v>
      </c>
      <c r="E293" s="13" t="s">
        <v>37</v>
      </c>
      <c r="F293" s="13">
        <v>6220860</v>
      </c>
      <c r="G293" s="33" t="s">
        <v>0</v>
      </c>
      <c r="H293" s="34">
        <v>17171</v>
      </c>
    </row>
    <row r="294" spans="1:8" ht="31.5" hidden="1" x14ac:dyDescent="0.2">
      <c r="A294" s="3" t="s">
        <v>0</v>
      </c>
      <c r="B294" s="5" t="s">
        <v>16</v>
      </c>
      <c r="C294" s="13">
        <v>905</v>
      </c>
      <c r="D294" s="13" t="s">
        <v>15</v>
      </c>
      <c r="E294" s="13" t="s">
        <v>37</v>
      </c>
      <c r="F294" s="13">
        <v>6220860</v>
      </c>
      <c r="G294" s="33">
        <v>600</v>
      </c>
      <c r="H294" s="34">
        <v>17171</v>
      </c>
    </row>
    <row r="295" spans="1:8" ht="47.25" hidden="1" x14ac:dyDescent="0.2">
      <c r="A295" s="3" t="s">
        <v>0</v>
      </c>
      <c r="B295" s="5" t="s">
        <v>22</v>
      </c>
      <c r="C295" s="13">
        <v>905</v>
      </c>
      <c r="D295" s="13" t="s">
        <v>15</v>
      </c>
      <c r="E295" s="13" t="s">
        <v>37</v>
      </c>
      <c r="F295" s="13">
        <v>6220860</v>
      </c>
      <c r="G295" s="33">
        <v>611</v>
      </c>
      <c r="H295" s="34">
        <v>15969.2</v>
      </c>
    </row>
    <row r="296" spans="1:8" ht="15.75" hidden="1" x14ac:dyDescent="0.2">
      <c r="A296" s="3" t="s">
        <v>0</v>
      </c>
      <c r="B296" s="5" t="s">
        <v>18</v>
      </c>
      <c r="C296" s="13">
        <v>905</v>
      </c>
      <c r="D296" s="13" t="s">
        <v>15</v>
      </c>
      <c r="E296" s="13" t="s">
        <v>37</v>
      </c>
      <c r="F296" s="13">
        <v>6220860</v>
      </c>
      <c r="G296" s="33" t="s">
        <v>19</v>
      </c>
      <c r="H296" s="34">
        <v>1201.8</v>
      </c>
    </row>
    <row r="297" spans="1:8" ht="31.5" hidden="1" x14ac:dyDescent="0.2">
      <c r="A297" s="35" t="s">
        <v>0</v>
      </c>
      <c r="B297" s="5" t="s">
        <v>51</v>
      </c>
      <c r="C297" s="13">
        <v>905</v>
      </c>
      <c r="D297" s="13" t="s">
        <v>15</v>
      </c>
      <c r="E297" s="13" t="s">
        <v>37</v>
      </c>
      <c r="F297" s="13">
        <v>6226000</v>
      </c>
      <c r="G297" s="33" t="s">
        <v>0</v>
      </c>
      <c r="H297" s="34">
        <v>132728</v>
      </c>
    </row>
    <row r="298" spans="1:8" ht="141.75" hidden="1" x14ac:dyDescent="0.2">
      <c r="A298" s="3" t="s">
        <v>0</v>
      </c>
      <c r="B298" s="8" t="s">
        <v>132</v>
      </c>
      <c r="C298" s="13">
        <v>905</v>
      </c>
      <c r="D298" s="13" t="s">
        <v>15</v>
      </c>
      <c r="E298" s="13" t="s">
        <v>37</v>
      </c>
      <c r="F298" s="13">
        <v>6226009</v>
      </c>
      <c r="G298" s="33" t="s">
        <v>0</v>
      </c>
      <c r="H298" s="34">
        <v>132728</v>
      </c>
    </row>
    <row r="299" spans="1:8" ht="31.5" hidden="1" x14ac:dyDescent="0.2">
      <c r="A299" s="7"/>
      <c r="B299" s="5" t="s">
        <v>16</v>
      </c>
      <c r="C299" s="13">
        <v>905</v>
      </c>
      <c r="D299" s="13" t="s">
        <v>15</v>
      </c>
      <c r="E299" s="13" t="s">
        <v>37</v>
      </c>
      <c r="F299" s="13">
        <v>6226009</v>
      </c>
      <c r="G299" s="33">
        <v>600</v>
      </c>
      <c r="H299" s="34">
        <v>132728</v>
      </c>
    </row>
    <row r="300" spans="1:8" ht="47.25" hidden="1" x14ac:dyDescent="0.2">
      <c r="A300" s="7"/>
      <c r="B300" s="5" t="s">
        <v>22</v>
      </c>
      <c r="C300" s="13">
        <v>905</v>
      </c>
      <c r="D300" s="13" t="s">
        <v>15</v>
      </c>
      <c r="E300" s="13" t="s">
        <v>37</v>
      </c>
      <c r="F300" s="13">
        <v>6226009</v>
      </c>
      <c r="G300" s="33">
        <v>611</v>
      </c>
      <c r="H300" s="34">
        <v>132728</v>
      </c>
    </row>
    <row r="301" spans="1:8" ht="15.75" hidden="1" x14ac:dyDescent="0.2">
      <c r="A301" s="7"/>
      <c r="B301" s="9" t="s">
        <v>133</v>
      </c>
      <c r="C301" s="13">
        <v>905</v>
      </c>
      <c r="D301" s="13" t="s">
        <v>15</v>
      </c>
      <c r="E301" s="13" t="s">
        <v>37</v>
      </c>
      <c r="F301" s="13">
        <v>6230000</v>
      </c>
      <c r="G301" s="33"/>
      <c r="H301" s="34">
        <v>8645.1999999999989</v>
      </c>
    </row>
    <row r="302" spans="1:8" ht="15.75" hidden="1" x14ac:dyDescent="0.2">
      <c r="A302" s="7"/>
      <c r="B302" s="9" t="s">
        <v>134</v>
      </c>
      <c r="C302" s="13">
        <v>905</v>
      </c>
      <c r="D302" s="13" t="s">
        <v>15</v>
      </c>
      <c r="E302" s="13" t="s">
        <v>37</v>
      </c>
      <c r="F302" s="13">
        <v>6230100</v>
      </c>
      <c r="G302" s="33"/>
      <c r="H302" s="34">
        <v>54.3</v>
      </c>
    </row>
    <row r="303" spans="1:8" ht="31.5" hidden="1" x14ac:dyDescent="0.2">
      <c r="A303" s="7"/>
      <c r="B303" s="5" t="s">
        <v>16</v>
      </c>
      <c r="C303" s="13">
        <v>905</v>
      </c>
      <c r="D303" s="13" t="s">
        <v>15</v>
      </c>
      <c r="E303" s="13" t="s">
        <v>37</v>
      </c>
      <c r="F303" s="13">
        <v>6230100</v>
      </c>
      <c r="G303" s="33">
        <v>600</v>
      </c>
      <c r="H303" s="34">
        <v>54.3</v>
      </c>
    </row>
    <row r="304" spans="1:8" ht="15.75" hidden="1" x14ac:dyDescent="0.2">
      <c r="A304" s="7"/>
      <c r="B304" s="5" t="s">
        <v>18</v>
      </c>
      <c r="C304" s="13">
        <v>905</v>
      </c>
      <c r="D304" s="13" t="s">
        <v>15</v>
      </c>
      <c r="E304" s="13" t="s">
        <v>37</v>
      </c>
      <c r="F304" s="13">
        <v>6230100</v>
      </c>
      <c r="G304" s="33">
        <v>612</v>
      </c>
      <c r="H304" s="34">
        <v>54.3</v>
      </c>
    </row>
    <row r="305" spans="1:11" ht="31.5" hidden="1" x14ac:dyDescent="0.2">
      <c r="A305" s="7"/>
      <c r="B305" s="9" t="s">
        <v>99</v>
      </c>
      <c r="C305" s="13">
        <v>905</v>
      </c>
      <c r="D305" s="13" t="s">
        <v>15</v>
      </c>
      <c r="E305" s="13" t="s">
        <v>37</v>
      </c>
      <c r="F305" s="13">
        <v>6230560</v>
      </c>
      <c r="G305" s="33"/>
      <c r="H305" s="34">
        <v>8590.9</v>
      </c>
    </row>
    <row r="306" spans="1:11" ht="31.5" hidden="1" x14ac:dyDescent="0.2">
      <c r="A306" s="7"/>
      <c r="B306" s="5" t="s">
        <v>16</v>
      </c>
      <c r="C306" s="13">
        <v>905</v>
      </c>
      <c r="D306" s="13" t="s">
        <v>15</v>
      </c>
      <c r="E306" s="13" t="s">
        <v>37</v>
      </c>
      <c r="F306" s="13">
        <v>6230560</v>
      </c>
      <c r="G306" s="33">
        <v>600</v>
      </c>
      <c r="H306" s="34">
        <v>8590.9</v>
      </c>
    </row>
    <row r="307" spans="1:11" ht="19.5" hidden="1" customHeight="1" x14ac:dyDescent="0.2">
      <c r="A307" s="7"/>
      <c r="B307" s="5" t="s">
        <v>22</v>
      </c>
      <c r="C307" s="13">
        <v>905</v>
      </c>
      <c r="D307" s="13" t="s">
        <v>15</v>
      </c>
      <c r="E307" s="13" t="s">
        <v>37</v>
      </c>
      <c r="F307" s="13">
        <v>6230560</v>
      </c>
      <c r="G307" s="33">
        <v>611</v>
      </c>
      <c r="H307" s="34">
        <v>8029.3</v>
      </c>
    </row>
    <row r="308" spans="1:11" ht="15.75" hidden="1" x14ac:dyDescent="0.2">
      <c r="A308" s="3"/>
      <c r="B308" s="8" t="s">
        <v>18</v>
      </c>
      <c r="C308" s="13">
        <v>905</v>
      </c>
      <c r="D308" s="39" t="s">
        <v>15</v>
      </c>
      <c r="E308" s="39" t="s">
        <v>37</v>
      </c>
      <c r="F308" s="39">
        <v>6230560</v>
      </c>
      <c r="G308" s="33">
        <v>612</v>
      </c>
      <c r="H308" s="41">
        <v>561.6</v>
      </c>
    </row>
    <row r="309" spans="1:11" s="108" customFormat="1" ht="15.75" x14ac:dyDescent="0.2">
      <c r="A309" s="93"/>
      <c r="B309" s="87" t="s">
        <v>249</v>
      </c>
      <c r="C309" s="112"/>
      <c r="D309" s="138" t="s">
        <v>15</v>
      </c>
      <c r="E309" s="138" t="s">
        <v>38</v>
      </c>
      <c r="F309" s="24"/>
      <c r="G309" s="113"/>
      <c r="H309" s="43">
        <v>92740.72</v>
      </c>
      <c r="I309" s="89">
        <v>9723.1329299999998</v>
      </c>
      <c r="J309" s="88">
        <f>I309-H309</f>
        <v>-83017.587070000009</v>
      </c>
      <c r="K309" s="148">
        <f>I309/H309*100</f>
        <v>10.484211174983329</v>
      </c>
    </row>
    <row r="310" spans="1:11" ht="15.75" x14ac:dyDescent="0.2">
      <c r="A310" s="53"/>
      <c r="B310" s="11" t="s">
        <v>229</v>
      </c>
      <c r="C310" s="66">
        <v>908</v>
      </c>
      <c r="D310" s="23" t="s">
        <v>15</v>
      </c>
      <c r="E310" s="23" t="s">
        <v>15</v>
      </c>
      <c r="F310" s="24"/>
      <c r="G310" s="99"/>
      <c r="H310" s="43">
        <v>1234.0999999999999</v>
      </c>
      <c r="I310" s="89">
        <v>0</v>
      </c>
      <c r="J310" s="88">
        <f>SUM(I310-H310)</f>
        <v>-1234.0999999999999</v>
      </c>
      <c r="K310" s="89">
        <f>SUM(I310/H310*100)</f>
        <v>0</v>
      </c>
    </row>
    <row r="311" spans="1:11" ht="110.25" hidden="1" x14ac:dyDescent="0.2">
      <c r="A311" s="16"/>
      <c r="B311" s="79" t="s">
        <v>185</v>
      </c>
      <c r="C311" s="24">
        <v>908</v>
      </c>
      <c r="D311" s="80" t="s">
        <v>15</v>
      </c>
      <c r="E311" s="80" t="s">
        <v>15</v>
      </c>
      <c r="F311" s="103" t="s">
        <v>186</v>
      </c>
      <c r="G311" s="42"/>
      <c r="H311" s="81">
        <f>H312</f>
        <v>71</v>
      </c>
    </row>
    <row r="312" spans="1:11" ht="110.25" hidden="1" x14ac:dyDescent="0.2">
      <c r="A312" s="16"/>
      <c r="B312" s="11" t="s">
        <v>230</v>
      </c>
      <c r="C312" s="24">
        <v>908</v>
      </c>
      <c r="D312" s="23" t="s">
        <v>15</v>
      </c>
      <c r="E312" s="23" t="s">
        <v>15</v>
      </c>
      <c r="F312" s="24" t="s">
        <v>187</v>
      </c>
      <c r="G312" s="42"/>
      <c r="H312" s="43">
        <f>H313</f>
        <v>71</v>
      </c>
    </row>
    <row r="313" spans="1:11" ht="110.25" hidden="1" x14ac:dyDescent="0.2">
      <c r="A313" s="16"/>
      <c r="B313" s="14" t="s">
        <v>11</v>
      </c>
      <c r="C313" s="24">
        <v>908</v>
      </c>
      <c r="D313" s="23" t="s">
        <v>15</v>
      </c>
      <c r="E313" s="23" t="s">
        <v>15</v>
      </c>
      <c r="F313" s="24" t="s">
        <v>187</v>
      </c>
      <c r="G313" s="42">
        <v>200</v>
      </c>
      <c r="H313" s="43">
        <f>H314</f>
        <v>71</v>
      </c>
    </row>
    <row r="314" spans="1:11" ht="20.25" hidden="1" customHeight="1" x14ac:dyDescent="0.2">
      <c r="A314" s="16"/>
      <c r="B314" s="21" t="s">
        <v>13</v>
      </c>
      <c r="C314" s="24">
        <v>908</v>
      </c>
      <c r="D314" s="70" t="s">
        <v>15</v>
      </c>
      <c r="E314" s="70" t="s">
        <v>15</v>
      </c>
      <c r="F314" s="119" t="s">
        <v>187</v>
      </c>
      <c r="G314" s="42">
        <v>244</v>
      </c>
      <c r="H314" s="71">
        <v>71</v>
      </c>
    </row>
    <row r="315" spans="1:11" ht="20.25" customHeight="1" x14ac:dyDescent="0.2">
      <c r="A315" s="37" t="s">
        <v>0</v>
      </c>
      <c r="B315" s="11" t="s">
        <v>60</v>
      </c>
      <c r="C315" s="59">
        <v>905</v>
      </c>
      <c r="D315" s="24" t="s">
        <v>15</v>
      </c>
      <c r="E315" s="24" t="s">
        <v>25</v>
      </c>
      <c r="F315" s="24" t="s">
        <v>0</v>
      </c>
      <c r="G315" s="96" t="s">
        <v>0</v>
      </c>
      <c r="H315" s="149">
        <v>17748.566999999999</v>
      </c>
      <c r="I315" s="89">
        <v>3803.1811400000001</v>
      </c>
      <c r="J315" s="88">
        <f>SUM(I315-H315)</f>
        <v>-13945.385859999999</v>
      </c>
      <c r="K315" s="89">
        <f>SUM(I315/H315*100)</f>
        <v>21.428102561744847</v>
      </c>
    </row>
    <row r="316" spans="1:11" ht="31.5" hidden="1" x14ac:dyDescent="0.2">
      <c r="A316" s="7" t="s">
        <v>0</v>
      </c>
      <c r="B316" s="75" t="s">
        <v>117</v>
      </c>
      <c r="C316" s="38">
        <v>905</v>
      </c>
      <c r="D316" s="45" t="s">
        <v>15</v>
      </c>
      <c r="E316" s="45" t="s">
        <v>25</v>
      </c>
      <c r="F316" s="45">
        <v>6200000</v>
      </c>
      <c r="G316" s="33" t="s">
        <v>0</v>
      </c>
      <c r="H316" s="46">
        <v>2526.4</v>
      </c>
    </row>
    <row r="317" spans="1:11" ht="31.5" hidden="1" x14ac:dyDescent="0.2">
      <c r="A317" s="7" t="s">
        <v>0</v>
      </c>
      <c r="B317" s="11" t="s">
        <v>135</v>
      </c>
      <c r="C317" s="38">
        <v>905</v>
      </c>
      <c r="D317" s="13" t="s">
        <v>15</v>
      </c>
      <c r="E317" s="13" t="s">
        <v>25</v>
      </c>
      <c r="F317" s="13">
        <v>6240000</v>
      </c>
      <c r="G317" s="33" t="s">
        <v>0</v>
      </c>
      <c r="H317" s="34">
        <v>2170.4</v>
      </c>
    </row>
    <row r="318" spans="1:11" ht="15.75" hidden="1" x14ac:dyDescent="0.2">
      <c r="A318" s="35" t="s">
        <v>0</v>
      </c>
      <c r="B318" s="6" t="s">
        <v>106</v>
      </c>
      <c r="C318" s="38">
        <v>905</v>
      </c>
      <c r="D318" s="13" t="s">
        <v>15</v>
      </c>
      <c r="E318" s="13" t="s">
        <v>25</v>
      </c>
      <c r="F318" s="13">
        <v>6240140</v>
      </c>
      <c r="G318" s="33" t="s">
        <v>0</v>
      </c>
      <c r="H318" s="34">
        <v>2170.4</v>
      </c>
    </row>
    <row r="319" spans="1:11" ht="63" hidden="1" x14ac:dyDescent="0.2">
      <c r="A319" s="35" t="s">
        <v>0</v>
      </c>
      <c r="B319" s="5" t="s">
        <v>27</v>
      </c>
      <c r="C319" s="38">
        <v>905</v>
      </c>
      <c r="D319" s="13" t="s">
        <v>15</v>
      </c>
      <c r="E319" s="13" t="s">
        <v>25</v>
      </c>
      <c r="F319" s="13">
        <v>6240140</v>
      </c>
      <c r="G319" s="33" t="s">
        <v>28</v>
      </c>
      <c r="H319" s="34">
        <v>1962.8999999999999</v>
      </c>
    </row>
    <row r="320" spans="1:11" ht="31.5" hidden="1" x14ac:dyDescent="0.2">
      <c r="A320" s="3" t="s">
        <v>0</v>
      </c>
      <c r="B320" s="5" t="s">
        <v>43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44</v>
      </c>
      <c r="H320" s="34">
        <v>1960.8</v>
      </c>
    </row>
    <row r="321" spans="1:8" ht="31.5" hidden="1" x14ac:dyDescent="0.2">
      <c r="A321" s="3"/>
      <c r="B321" s="5" t="s">
        <v>45</v>
      </c>
      <c r="C321" s="38">
        <v>905</v>
      </c>
      <c r="D321" s="13" t="s">
        <v>15</v>
      </c>
      <c r="E321" s="13" t="s">
        <v>25</v>
      </c>
      <c r="F321" s="13">
        <v>6240140</v>
      </c>
      <c r="G321" s="33">
        <v>122</v>
      </c>
      <c r="H321" s="34">
        <v>2.1</v>
      </c>
    </row>
    <row r="322" spans="1:8" ht="31.5" hidden="1" x14ac:dyDescent="0.2">
      <c r="A322" s="3" t="s">
        <v>0</v>
      </c>
      <c r="B322" s="5" t="s">
        <v>11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12</v>
      </c>
      <c r="H322" s="34">
        <v>197.6</v>
      </c>
    </row>
    <row r="323" spans="1:8" ht="21.75" hidden="1" customHeight="1" x14ac:dyDescent="0.2">
      <c r="A323" s="35" t="s">
        <v>0</v>
      </c>
      <c r="B323" s="5" t="s">
        <v>13</v>
      </c>
      <c r="C323" s="38">
        <v>905</v>
      </c>
      <c r="D323" s="13" t="s">
        <v>15</v>
      </c>
      <c r="E323" s="13" t="s">
        <v>25</v>
      </c>
      <c r="F323" s="13">
        <v>6240140</v>
      </c>
      <c r="G323" s="33" t="s">
        <v>14</v>
      </c>
      <c r="H323" s="34">
        <v>197.6</v>
      </c>
    </row>
    <row r="324" spans="1:8" ht="15.75" hidden="1" x14ac:dyDescent="0.2">
      <c r="A324" s="3" t="s">
        <v>0</v>
      </c>
      <c r="B324" s="5" t="s">
        <v>31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32</v>
      </c>
      <c r="H324" s="34">
        <v>9.9</v>
      </c>
    </row>
    <row r="325" spans="1:8" ht="15.75" hidden="1" x14ac:dyDescent="0.2">
      <c r="A325" s="3"/>
      <c r="B325" s="5" t="s">
        <v>33</v>
      </c>
      <c r="C325" s="38">
        <v>905</v>
      </c>
      <c r="D325" s="13" t="s">
        <v>15</v>
      </c>
      <c r="E325" s="13" t="s">
        <v>25</v>
      </c>
      <c r="F325" s="13">
        <v>6240140</v>
      </c>
      <c r="G325" s="33">
        <v>851</v>
      </c>
      <c r="H325" s="34">
        <v>4.2</v>
      </c>
    </row>
    <row r="326" spans="1:8" ht="15.75" hidden="1" x14ac:dyDescent="0.2">
      <c r="A326" s="3" t="s">
        <v>0</v>
      </c>
      <c r="B326" s="5" t="s">
        <v>35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36</v>
      </c>
      <c r="H326" s="34">
        <v>5.7</v>
      </c>
    </row>
    <row r="327" spans="1:8" ht="31.5" hidden="1" x14ac:dyDescent="0.2">
      <c r="A327" s="35" t="s">
        <v>0</v>
      </c>
      <c r="B327" s="5" t="s">
        <v>136</v>
      </c>
      <c r="C327" s="38">
        <v>905</v>
      </c>
      <c r="D327" s="13" t="s">
        <v>15</v>
      </c>
      <c r="E327" s="13" t="s">
        <v>25</v>
      </c>
      <c r="F327" s="13">
        <v>6106100</v>
      </c>
      <c r="G327" s="33" t="s">
        <v>0</v>
      </c>
      <c r="H327" s="34">
        <v>356</v>
      </c>
    </row>
    <row r="328" spans="1:8" ht="47.25" hidden="1" x14ac:dyDescent="0.2">
      <c r="A328" s="3" t="s">
        <v>0</v>
      </c>
      <c r="B328" s="5" t="s">
        <v>137</v>
      </c>
      <c r="C328" s="38">
        <v>905</v>
      </c>
      <c r="D328" s="13" t="s">
        <v>15</v>
      </c>
      <c r="E328" s="13" t="s">
        <v>25</v>
      </c>
      <c r="F328" s="13">
        <v>6106103</v>
      </c>
      <c r="G328" s="33" t="s">
        <v>28</v>
      </c>
      <c r="H328" s="34">
        <v>348.2</v>
      </c>
    </row>
    <row r="329" spans="1:8" ht="31.5" hidden="1" x14ac:dyDescent="0.2">
      <c r="A329" s="3" t="s">
        <v>0</v>
      </c>
      <c r="B329" s="5" t="s">
        <v>43</v>
      </c>
      <c r="C329" s="38">
        <v>905</v>
      </c>
      <c r="D329" s="13" t="s">
        <v>15</v>
      </c>
      <c r="E329" s="13" t="s">
        <v>25</v>
      </c>
      <c r="F329" s="13">
        <v>6106103</v>
      </c>
      <c r="G329" s="33">
        <v>121</v>
      </c>
      <c r="H329" s="34">
        <v>348.2</v>
      </c>
    </row>
    <row r="330" spans="1:8" ht="31.5" hidden="1" x14ac:dyDescent="0.2">
      <c r="A330" s="35" t="s">
        <v>0</v>
      </c>
      <c r="B330" s="5" t="s">
        <v>11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12</v>
      </c>
      <c r="H330" s="34">
        <v>7.8</v>
      </c>
    </row>
    <row r="331" spans="1:8" ht="31.5" hidden="1" x14ac:dyDescent="0.2">
      <c r="A331" s="3" t="s">
        <v>0</v>
      </c>
      <c r="B331" s="5" t="s">
        <v>13</v>
      </c>
      <c r="C331" s="38">
        <v>905</v>
      </c>
      <c r="D331" s="13" t="s">
        <v>15</v>
      </c>
      <c r="E331" s="13" t="s">
        <v>25</v>
      </c>
      <c r="F331" s="13">
        <v>6106103</v>
      </c>
      <c r="G331" s="33" t="s">
        <v>14</v>
      </c>
      <c r="H331" s="34">
        <v>7.8</v>
      </c>
    </row>
    <row r="332" spans="1:8" ht="15.75" hidden="1" x14ac:dyDescent="0.2">
      <c r="A332" s="16"/>
      <c r="B332" s="11" t="s">
        <v>47</v>
      </c>
      <c r="C332" s="24">
        <v>908</v>
      </c>
      <c r="D332" s="23" t="s">
        <v>15</v>
      </c>
      <c r="E332" s="23" t="s">
        <v>25</v>
      </c>
      <c r="F332" s="24">
        <v>6100000</v>
      </c>
      <c r="G332" s="42"/>
      <c r="H332" s="43">
        <v>339</v>
      </c>
    </row>
    <row r="333" spans="1:8" ht="31.5" hidden="1" x14ac:dyDescent="0.2">
      <c r="A333" s="16"/>
      <c r="B333" s="11" t="s">
        <v>136</v>
      </c>
      <c r="C333" s="24">
        <v>908</v>
      </c>
      <c r="D333" s="23" t="s">
        <v>15</v>
      </c>
      <c r="E333" s="23" t="s">
        <v>25</v>
      </c>
      <c r="F333" s="24">
        <v>6106100</v>
      </c>
      <c r="G333" s="42"/>
      <c r="H333" s="43">
        <v>339</v>
      </c>
    </row>
    <row r="334" spans="1:8" ht="47.25" hidden="1" x14ac:dyDescent="0.2">
      <c r="A334" s="16"/>
      <c r="B334" s="11" t="s">
        <v>231</v>
      </c>
      <c r="C334" s="24">
        <v>908</v>
      </c>
      <c r="D334" s="23" t="s">
        <v>15</v>
      </c>
      <c r="E334" s="23" t="s">
        <v>25</v>
      </c>
      <c r="F334" s="24">
        <v>6106102</v>
      </c>
      <c r="G334" s="42"/>
      <c r="H334" s="43">
        <v>339</v>
      </c>
    </row>
    <row r="335" spans="1:8" ht="17.25" hidden="1" customHeight="1" x14ac:dyDescent="0.2">
      <c r="A335" s="16"/>
      <c r="B335" s="5" t="s">
        <v>27</v>
      </c>
      <c r="C335" s="24">
        <v>908</v>
      </c>
      <c r="D335" s="23" t="s">
        <v>15</v>
      </c>
      <c r="E335" s="23" t="s">
        <v>25</v>
      </c>
      <c r="F335" s="24">
        <v>6106102</v>
      </c>
      <c r="G335" s="42">
        <v>100</v>
      </c>
      <c r="H335" s="43">
        <v>339</v>
      </c>
    </row>
    <row r="336" spans="1:8" ht="31.5" hidden="1" x14ac:dyDescent="0.2">
      <c r="A336" s="16"/>
      <c r="B336" s="5" t="s">
        <v>43</v>
      </c>
      <c r="C336" s="24">
        <v>908</v>
      </c>
      <c r="D336" s="23" t="s">
        <v>15</v>
      </c>
      <c r="E336" s="23" t="s">
        <v>25</v>
      </c>
      <c r="F336" s="24">
        <v>6106102</v>
      </c>
      <c r="G336" s="42">
        <v>121</v>
      </c>
      <c r="H336" s="43">
        <v>339</v>
      </c>
    </row>
    <row r="337" spans="1:8" ht="31.5" hidden="1" x14ac:dyDescent="0.2">
      <c r="A337" s="16"/>
      <c r="B337" s="9" t="s">
        <v>117</v>
      </c>
      <c r="C337" s="38">
        <v>909</v>
      </c>
      <c r="D337" s="13" t="s">
        <v>15</v>
      </c>
      <c r="E337" s="13" t="s">
        <v>25</v>
      </c>
      <c r="F337" s="13">
        <v>6200000</v>
      </c>
      <c r="G337" s="33" t="s">
        <v>0</v>
      </c>
      <c r="H337" s="34">
        <v>937</v>
      </c>
    </row>
    <row r="338" spans="1:8" ht="31.5" hidden="1" x14ac:dyDescent="0.2">
      <c r="A338" s="16"/>
      <c r="B338" s="29" t="s">
        <v>204</v>
      </c>
      <c r="C338" s="24">
        <v>909</v>
      </c>
      <c r="D338" s="23" t="s">
        <v>15</v>
      </c>
      <c r="E338" s="23" t="s">
        <v>25</v>
      </c>
      <c r="F338" s="24">
        <v>6240000</v>
      </c>
      <c r="G338" s="42"/>
      <c r="H338" s="43">
        <v>937</v>
      </c>
    </row>
    <row r="339" spans="1:8" ht="31.5" hidden="1" x14ac:dyDescent="0.2">
      <c r="A339" s="16"/>
      <c r="B339" s="5" t="s">
        <v>107</v>
      </c>
      <c r="C339" s="24">
        <v>909</v>
      </c>
      <c r="D339" s="23" t="s">
        <v>15</v>
      </c>
      <c r="E339" s="23" t="s">
        <v>25</v>
      </c>
      <c r="F339" s="24">
        <v>6240250</v>
      </c>
      <c r="G339" s="42"/>
      <c r="H339" s="43">
        <v>937</v>
      </c>
    </row>
    <row r="340" spans="1:8" ht="63" hidden="1" x14ac:dyDescent="0.2">
      <c r="A340" s="16"/>
      <c r="B340" s="5" t="s">
        <v>27</v>
      </c>
      <c r="C340" s="24">
        <v>909</v>
      </c>
      <c r="D340" s="23" t="s">
        <v>15</v>
      </c>
      <c r="E340" s="23" t="s">
        <v>25</v>
      </c>
      <c r="F340" s="24">
        <v>6240250</v>
      </c>
      <c r="G340" s="42">
        <v>100</v>
      </c>
      <c r="H340" s="43">
        <v>843.8</v>
      </c>
    </row>
    <row r="341" spans="1:8" ht="31.5" hidden="1" x14ac:dyDescent="0.2">
      <c r="A341" s="16"/>
      <c r="B341" s="5" t="s">
        <v>29</v>
      </c>
      <c r="C341" s="24">
        <v>909</v>
      </c>
      <c r="D341" s="23" t="s">
        <v>15</v>
      </c>
      <c r="E341" s="23" t="s">
        <v>25</v>
      </c>
      <c r="F341" s="24">
        <v>6240250</v>
      </c>
      <c r="G341" s="42">
        <v>111</v>
      </c>
      <c r="H341" s="43">
        <v>841.4</v>
      </c>
    </row>
    <row r="342" spans="1:8" ht="36" hidden="1" customHeight="1" x14ac:dyDescent="0.2">
      <c r="A342" s="16"/>
      <c r="B342" s="5" t="s">
        <v>45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112</v>
      </c>
      <c r="H342" s="43">
        <v>2.4</v>
      </c>
    </row>
    <row r="343" spans="1:8" ht="31.5" hidden="1" x14ac:dyDescent="0.2">
      <c r="A343" s="16"/>
      <c r="B343" s="5" t="s">
        <v>11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200</v>
      </c>
      <c r="H343" s="43">
        <v>90.7</v>
      </c>
    </row>
    <row r="344" spans="1:8" ht="31.5" hidden="1" x14ac:dyDescent="0.2">
      <c r="A344" s="16"/>
      <c r="B344" s="5" t="s">
        <v>13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244</v>
      </c>
      <c r="H344" s="43">
        <v>90.7</v>
      </c>
    </row>
    <row r="345" spans="1:8" ht="15.75" hidden="1" x14ac:dyDescent="0.2">
      <c r="A345" s="16"/>
      <c r="B345" s="5" t="s">
        <v>31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800</v>
      </c>
      <c r="H345" s="43">
        <v>2.5</v>
      </c>
    </row>
    <row r="346" spans="1:8" ht="15.75" hidden="1" x14ac:dyDescent="0.2">
      <c r="A346" s="16"/>
      <c r="B346" s="5" t="s">
        <v>33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851</v>
      </c>
      <c r="H346" s="43">
        <v>0.8</v>
      </c>
    </row>
    <row r="347" spans="1:8" ht="15.75" hidden="1" x14ac:dyDescent="0.2">
      <c r="A347" s="16"/>
      <c r="B347" s="5" t="s">
        <v>35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852</v>
      </c>
      <c r="H347" s="43">
        <v>1.7</v>
      </c>
    </row>
    <row r="348" spans="1:8" ht="31.5" hidden="1" x14ac:dyDescent="0.2">
      <c r="A348" s="16"/>
      <c r="B348" s="9" t="s">
        <v>117</v>
      </c>
      <c r="C348" s="38">
        <v>909</v>
      </c>
      <c r="D348" s="13" t="s">
        <v>15</v>
      </c>
      <c r="E348" s="13" t="s">
        <v>25</v>
      </c>
      <c r="F348" s="13">
        <v>6200000</v>
      </c>
      <c r="G348" s="33" t="s">
        <v>0</v>
      </c>
      <c r="H348" s="34">
        <v>5103.3</v>
      </c>
    </row>
    <row r="349" spans="1:8" ht="31.5" hidden="1" x14ac:dyDescent="0.2">
      <c r="A349" s="16"/>
      <c r="B349" s="29" t="s">
        <v>204</v>
      </c>
      <c r="C349" s="24">
        <v>909</v>
      </c>
      <c r="D349" s="23" t="s">
        <v>15</v>
      </c>
      <c r="E349" s="23" t="s">
        <v>25</v>
      </c>
      <c r="F349" s="24">
        <v>6240000</v>
      </c>
      <c r="G349" s="42"/>
      <c r="H349" s="43">
        <v>5103.3</v>
      </c>
    </row>
    <row r="350" spans="1:8" ht="31.5" hidden="1" x14ac:dyDescent="0.2">
      <c r="A350" s="16"/>
      <c r="B350" s="5" t="s">
        <v>107</v>
      </c>
      <c r="C350" s="24">
        <v>909</v>
      </c>
      <c r="D350" s="23" t="s">
        <v>15</v>
      </c>
      <c r="E350" s="23" t="s">
        <v>25</v>
      </c>
      <c r="F350" s="24">
        <v>6240250</v>
      </c>
      <c r="G350" s="42"/>
      <c r="H350" s="43">
        <v>5103.3</v>
      </c>
    </row>
    <row r="351" spans="1:8" ht="63" hidden="1" x14ac:dyDescent="0.2">
      <c r="A351" s="16"/>
      <c r="B351" s="5" t="s">
        <v>27</v>
      </c>
      <c r="C351" s="24">
        <v>909</v>
      </c>
      <c r="D351" s="23" t="s">
        <v>15</v>
      </c>
      <c r="E351" s="23" t="s">
        <v>25</v>
      </c>
      <c r="F351" s="24">
        <v>6240250</v>
      </c>
      <c r="G351" s="42">
        <v>100</v>
      </c>
      <c r="H351" s="43">
        <v>4464.2</v>
      </c>
    </row>
    <row r="352" spans="1:8" ht="31.5" hidden="1" x14ac:dyDescent="0.2">
      <c r="A352" s="16"/>
      <c r="B352" s="5" t="s">
        <v>29</v>
      </c>
      <c r="C352" s="24">
        <v>909</v>
      </c>
      <c r="D352" s="23" t="s">
        <v>15</v>
      </c>
      <c r="E352" s="23" t="s">
        <v>25</v>
      </c>
      <c r="F352" s="24">
        <v>6240250</v>
      </c>
      <c r="G352" s="42">
        <v>111</v>
      </c>
      <c r="H352" s="43">
        <v>4461.7</v>
      </c>
    </row>
    <row r="353" spans="1:11" ht="31.5" hidden="1" x14ac:dyDescent="0.2">
      <c r="A353" s="16"/>
      <c r="B353" s="5" t="s">
        <v>45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112</v>
      </c>
      <c r="H353" s="43">
        <v>2.5</v>
      </c>
    </row>
    <row r="354" spans="1:11" ht="31.5" hidden="1" x14ac:dyDescent="0.2">
      <c r="A354" s="16"/>
      <c r="B354" s="5" t="s">
        <v>11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200</v>
      </c>
      <c r="H354" s="43">
        <v>619.6</v>
      </c>
    </row>
    <row r="355" spans="1:11" ht="31.5" hidden="1" x14ac:dyDescent="0.2">
      <c r="A355" s="16"/>
      <c r="B355" s="5" t="s">
        <v>13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244</v>
      </c>
      <c r="H355" s="43">
        <v>619.6</v>
      </c>
    </row>
    <row r="356" spans="1:11" ht="15.75" hidden="1" x14ac:dyDescent="0.2">
      <c r="A356" s="16"/>
      <c r="B356" s="5" t="s">
        <v>31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800</v>
      </c>
      <c r="H356" s="43">
        <v>19.5</v>
      </c>
    </row>
    <row r="357" spans="1:11" ht="15.75" hidden="1" x14ac:dyDescent="0.2">
      <c r="A357" s="16"/>
      <c r="B357" s="5" t="s">
        <v>33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851</v>
      </c>
      <c r="H357" s="43">
        <v>2.2000000000000002</v>
      </c>
    </row>
    <row r="358" spans="1:11" ht="15.75" hidden="1" x14ac:dyDescent="0.2">
      <c r="A358" s="16"/>
      <c r="B358" s="8" t="s">
        <v>35</v>
      </c>
      <c r="C358" s="24">
        <v>909</v>
      </c>
      <c r="D358" s="70" t="s">
        <v>15</v>
      </c>
      <c r="E358" s="70" t="s">
        <v>25</v>
      </c>
      <c r="F358" s="119">
        <v>6240250</v>
      </c>
      <c r="G358" s="42">
        <v>852</v>
      </c>
      <c r="H358" s="71">
        <v>17.3</v>
      </c>
    </row>
    <row r="359" spans="1:11" ht="15.75" x14ac:dyDescent="0.2">
      <c r="A359" s="58" t="s">
        <v>0</v>
      </c>
      <c r="B359" s="139" t="s">
        <v>232</v>
      </c>
      <c r="C359" s="64">
        <v>902</v>
      </c>
      <c r="D359" s="132" t="s">
        <v>49</v>
      </c>
      <c r="E359" s="132" t="s">
        <v>0</v>
      </c>
      <c r="F359" s="132" t="s">
        <v>0</v>
      </c>
      <c r="G359" s="97" t="s">
        <v>0</v>
      </c>
      <c r="H359" s="141">
        <f>H360+H392+H401</f>
        <v>143642.15</v>
      </c>
      <c r="I359" s="141">
        <f>I360+I392+I401</f>
        <v>16057.625810000001</v>
      </c>
      <c r="J359" s="135">
        <f t="shared" ref="J359:J360" si="12">SUM(I359-H359)</f>
        <v>-127584.52419</v>
      </c>
      <c r="K359" s="136">
        <f t="shared" ref="K359:K360" si="13">SUM(I359/H359*100)</f>
        <v>11.178909400896604</v>
      </c>
    </row>
    <row r="360" spans="1:11" ht="15.75" x14ac:dyDescent="0.2">
      <c r="A360" s="7" t="s">
        <v>0</v>
      </c>
      <c r="B360" s="11" t="s">
        <v>50</v>
      </c>
      <c r="C360" s="59">
        <v>902</v>
      </c>
      <c r="D360" s="24" t="s">
        <v>49</v>
      </c>
      <c r="E360" s="24" t="s">
        <v>26</v>
      </c>
      <c r="F360" s="24" t="s">
        <v>0</v>
      </c>
      <c r="G360" s="96" t="s">
        <v>0</v>
      </c>
      <c r="H360" s="43">
        <v>123237.65</v>
      </c>
      <c r="I360" s="89">
        <v>11517.600350000001</v>
      </c>
      <c r="J360" s="88">
        <f t="shared" si="12"/>
        <v>-111720.04965</v>
      </c>
      <c r="K360" s="89">
        <f t="shared" si="13"/>
        <v>9.3458454863428528</v>
      </c>
    </row>
    <row r="361" spans="1:11" ht="31.5" hidden="1" x14ac:dyDescent="0.2">
      <c r="A361" s="35" t="s">
        <v>0</v>
      </c>
      <c r="B361" s="82" t="s">
        <v>95</v>
      </c>
      <c r="C361" s="13">
        <v>902</v>
      </c>
      <c r="D361" s="45" t="s">
        <v>49</v>
      </c>
      <c r="E361" s="45" t="s">
        <v>26</v>
      </c>
      <c r="F361" s="45">
        <v>6300000</v>
      </c>
      <c r="G361" s="33" t="s">
        <v>0</v>
      </c>
      <c r="H361" s="46">
        <f>H362+H372+H379</f>
        <v>25899.4</v>
      </c>
    </row>
    <row r="362" spans="1:11" ht="31.5" hidden="1" x14ac:dyDescent="0.2">
      <c r="A362" s="37" t="s">
        <v>0</v>
      </c>
      <c r="B362" s="9" t="s">
        <v>100</v>
      </c>
      <c r="C362" s="38">
        <v>902</v>
      </c>
      <c r="D362" s="13" t="s">
        <v>49</v>
      </c>
      <c r="E362" s="13" t="s">
        <v>26</v>
      </c>
      <c r="F362" s="13">
        <v>6310000</v>
      </c>
      <c r="G362" s="33" t="s">
        <v>0</v>
      </c>
      <c r="H362" s="34">
        <f>H363+H366+H369</f>
        <v>18400.5</v>
      </c>
    </row>
    <row r="363" spans="1:11" ht="31.5" hidden="1" x14ac:dyDescent="0.2">
      <c r="A363" s="3" t="s">
        <v>0</v>
      </c>
      <c r="B363" s="5" t="s">
        <v>97</v>
      </c>
      <c r="C363" s="13">
        <v>902</v>
      </c>
      <c r="D363" s="13" t="s">
        <v>49</v>
      </c>
      <c r="E363" s="13" t="s">
        <v>26</v>
      </c>
      <c r="F363" s="13">
        <v>6310100</v>
      </c>
      <c r="G363" s="33" t="s">
        <v>0</v>
      </c>
      <c r="H363" s="34">
        <f>H364</f>
        <v>236.6</v>
      </c>
    </row>
    <row r="364" spans="1:11" ht="31.5" hidden="1" x14ac:dyDescent="0.2">
      <c r="A364" s="3" t="s">
        <v>0</v>
      </c>
      <c r="B364" s="5" t="s">
        <v>16</v>
      </c>
      <c r="C364" s="13">
        <v>902</v>
      </c>
      <c r="D364" s="13" t="s">
        <v>49</v>
      </c>
      <c r="E364" s="13" t="s">
        <v>26</v>
      </c>
      <c r="F364" s="13">
        <v>6310100</v>
      </c>
      <c r="G364" s="33" t="s">
        <v>17</v>
      </c>
      <c r="H364" s="34">
        <f>H365</f>
        <v>236.6</v>
      </c>
    </row>
    <row r="365" spans="1:11" ht="15.75" hidden="1" x14ac:dyDescent="0.2">
      <c r="A365" s="35" t="s">
        <v>0</v>
      </c>
      <c r="B365" s="5" t="s">
        <v>18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19</v>
      </c>
      <c r="H365" s="34">
        <v>236.6</v>
      </c>
    </row>
    <row r="366" spans="1:11" ht="47.25" hidden="1" x14ac:dyDescent="0.2">
      <c r="A366" s="35" t="s">
        <v>0</v>
      </c>
      <c r="B366" s="29" t="s">
        <v>98</v>
      </c>
      <c r="C366" s="13">
        <v>902</v>
      </c>
      <c r="D366" s="13" t="s">
        <v>49</v>
      </c>
      <c r="E366" s="13" t="s">
        <v>26</v>
      </c>
      <c r="F366" s="13">
        <v>6310200</v>
      </c>
      <c r="G366" s="33" t="s">
        <v>0</v>
      </c>
      <c r="H366" s="34">
        <f>H367</f>
        <v>89</v>
      </c>
    </row>
    <row r="367" spans="1:11" ht="31.5" hidden="1" x14ac:dyDescent="0.2">
      <c r="A367" s="3" t="s">
        <v>0</v>
      </c>
      <c r="B367" s="5" t="s">
        <v>16</v>
      </c>
      <c r="C367" s="13">
        <v>902</v>
      </c>
      <c r="D367" s="13" t="s">
        <v>49</v>
      </c>
      <c r="E367" s="13" t="s">
        <v>26</v>
      </c>
      <c r="F367" s="13">
        <v>6310200</v>
      </c>
      <c r="G367" s="33" t="s">
        <v>17</v>
      </c>
      <c r="H367" s="34">
        <f>H368</f>
        <v>89</v>
      </c>
    </row>
    <row r="368" spans="1:11" ht="15.75" hidden="1" x14ac:dyDescent="0.2">
      <c r="A368" s="3" t="s">
        <v>0</v>
      </c>
      <c r="B368" s="5" t="s">
        <v>18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19</v>
      </c>
      <c r="H368" s="34">
        <v>89</v>
      </c>
    </row>
    <row r="369" spans="1:8" ht="31.5" hidden="1" x14ac:dyDescent="0.2">
      <c r="A369" s="3" t="s">
        <v>0</v>
      </c>
      <c r="B369" s="5" t="s">
        <v>99</v>
      </c>
      <c r="C369" s="13">
        <v>902</v>
      </c>
      <c r="D369" s="13" t="s">
        <v>49</v>
      </c>
      <c r="E369" s="13" t="s">
        <v>26</v>
      </c>
      <c r="F369" s="13">
        <v>6310360</v>
      </c>
      <c r="G369" s="33" t="s">
        <v>0</v>
      </c>
      <c r="H369" s="34">
        <f>H370</f>
        <v>18074.900000000001</v>
      </c>
    </row>
    <row r="370" spans="1:8" ht="31.5" hidden="1" x14ac:dyDescent="0.2">
      <c r="A370" s="3" t="s">
        <v>0</v>
      </c>
      <c r="B370" s="5" t="s">
        <v>16</v>
      </c>
      <c r="C370" s="13">
        <v>902</v>
      </c>
      <c r="D370" s="13" t="s">
        <v>49</v>
      </c>
      <c r="E370" s="13" t="s">
        <v>26</v>
      </c>
      <c r="F370" s="13">
        <v>6310360</v>
      </c>
      <c r="G370" s="33" t="s">
        <v>17</v>
      </c>
      <c r="H370" s="34">
        <f>H371</f>
        <v>18074.900000000001</v>
      </c>
    </row>
    <row r="371" spans="1:8" ht="47.25" hidden="1" x14ac:dyDescent="0.2">
      <c r="A371" s="3" t="s">
        <v>0</v>
      </c>
      <c r="B371" s="5" t="s">
        <v>22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23</v>
      </c>
      <c r="H371" s="34">
        <v>18074.900000000001</v>
      </c>
    </row>
    <row r="372" spans="1:8" ht="15.75" hidden="1" x14ac:dyDescent="0.2">
      <c r="A372" s="3" t="s">
        <v>0</v>
      </c>
      <c r="B372" s="9" t="s">
        <v>101</v>
      </c>
      <c r="C372" s="38">
        <v>902</v>
      </c>
      <c r="D372" s="13" t="s">
        <v>49</v>
      </c>
      <c r="E372" s="13" t="s">
        <v>26</v>
      </c>
      <c r="F372" s="13">
        <v>6320000</v>
      </c>
      <c r="G372" s="33" t="s">
        <v>0</v>
      </c>
      <c r="H372" s="34">
        <f>H373+H376</f>
        <v>758.9</v>
      </c>
    </row>
    <row r="373" spans="1:8" ht="31.5" hidden="1" x14ac:dyDescent="0.2">
      <c r="A373" s="3" t="s">
        <v>0</v>
      </c>
      <c r="B373" s="5" t="s">
        <v>97</v>
      </c>
      <c r="C373" s="13">
        <v>902</v>
      </c>
      <c r="D373" s="13" t="s">
        <v>49</v>
      </c>
      <c r="E373" s="13" t="s">
        <v>26</v>
      </c>
      <c r="F373" s="13">
        <v>6320100</v>
      </c>
      <c r="G373" s="33" t="s">
        <v>0</v>
      </c>
      <c r="H373" s="34">
        <f>H374</f>
        <v>43.4</v>
      </c>
    </row>
    <row r="374" spans="1:8" ht="31.5" hidden="1" x14ac:dyDescent="0.2">
      <c r="A374" s="35" t="s">
        <v>0</v>
      </c>
      <c r="B374" s="5" t="s">
        <v>16</v>
      </c>
      <c r="C374" s="13">
        <v>902</v>
      </c>
      <c r="D374" s="13" t="s">
        <v>49</v>
      </c>
      <c r="E374" s="13" t="s">
        <v>26</v>
      </c>
      <c r="F374" s="13">
        <v>6320100</v>
      </c>
      <c r="G374" s="33" t="s">
        <v>17</v>
      </c>
      <c r="H374" s="34">
        <f>H375</f>
        <v>43.4</v>
      </c>
    </row>
    <row r="375" spans="1:8" ht="15.75" hidden="1" x14ac:dyDescent="0.2">
      <c r="A375" s="3" t="s">
        <v>0</v>
      </c>
      <c r="B375" s="5" t="s">
        <v>18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19</v>
      </c>
      <c r="H375" s="34">
        <v>43.4</v>
      </c>
    </row>
    <row r="376" spans="1:8" ht="31.5" hidden="1" x14ac:dyDescent="0.2">
      <c r="A376" s="3" t="s">
        <v>0</v>
      </c>
      <c r="B376" s="5" t="s">
        <v>99</v>
      </c>
      <c r="C376" s="13">
        <v>902</v>
      </c>
      <c r="D376" s="13" t="s">
        <v>49</v>
      </c>
      <c r="E376" s="13" t="s">
        <v>26</v>
      </c>
      <c r="F376" s="13">
        <v>6320360</v>
      </c>
      <c r="G376" s="33" t="s">
        <v>0</v>
      </c>
      <c r="H376" s="34">
        <f>H377</f>
        <v>715.5</v>
      </c>
    </row>
    <row r="377" spans="1:8" ht="31.5" hidden="1" x14ac:dyDescent="0.2">
      <c r="A377" s="3" t="s">
        <v>0</v>
      </c>
      <c r="B377" s="5" t="s">
        <v>16</v>
      </c>
      <c r="C377" s="13">
        <v>902</v>
      </c>
      <c r="D377" s="13" t="s">
        <v>49</v>
      </c>
      <c r="E377" s="13" t="s">
        <v>26</v>
      </c>
      <c r="F377" s="13">
        <v>6320360</v>
      </c>
      <c r="G377" s="33" t="s">
        <v>17</v>
      </c>
      <c r="H377" s="34">
        <f>H378</f>
        <v>715.5</v>
      </c>
    </row>
    <row r="378" spans="1:8" ht="47.25" hidden="1" x14ac:dyDescent="0.2">
      <c r="A378" s="35" t="s">
        <v>0</v>
      </c>
      <c r="B378" s="5" t="s">
        <v>22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23</v>
      </c>
      <c r="H378" s="34">
        <v>715.5</v>
      </c>
    </row>
    <row r="379" spans="1:8" ht="15.75" hidden="1" x14ac:dyDescent="0.2">
      <c r="A379" s="3" t="s">
        <v>0</v>
      </c>
      <c r="B379" s="9" t="s">
        <v>102</v>
      </c>
      <c r="C379" s="44">
        <v>902</v>
      </c>
      <c r="D379" s="13" t="s">
        <v>49</v>
      </c>
      <c r="E379" s="13" t="s">
        <v>26</v>
      </c>
      <c r="F379" s="13">
        <v>6330000</v>
      </c>
      <c r="G379" s="33" t="s">
        <v>0</v>
      </c>
      <c r="H379" s="34">
        <f>H380+H389</f>
        <v>6740</v>
      </c>
    </row>
    <row r="380" spans="1:8" ht="17.25" hidden="1" customHeight="1" x14ac:dyDescent="0.2">
      <c r="A380" s="7"/>
      <c r="B380" s="11" t="s">
        <v>103</v>
      </c>
      <c r="C380" s="13">
        <v>902</v>
      </c>
      <c r="D380" s="13" t="s">
        <v>49</v>
      </c>
      <c r="E380" s="13" t="s">
        <v>26</v>
      </c>
      <c r="F380" s="13">
        <v>6330200</v>
      </c>
      <c r="G380" s="33"/>
      <c r="H380" s="34">
        <f>H381</f>
        <v>196.4</v>
      </c>
    </row>
    <row r="381" spans="1:8" ht="31.5" hidden="1" x14ac:dyDescent="0.2">
      <c r="A381" s="7"/>
      <c r="B381" s="5" t="s">
        <v>16</v>
      </c>
      <c r="C381" s="13">
        <v>902</v>
      </c>
      <c r="D381" s="13" t="s">
        <v>49</v>
      </c>
      <c r="E381" s="13" t="s">
        <v>26</v>
      </c>
      <c r="F381" s="13">
        <v>6330200</v>
      </c>
      <c r="G381" s="33" t="s">
        <v>17</v>
      </c>
      <c r="H381" s="34">
        <f>H382</f>
        <v>196.4</v>
      </c>
    </row>
    <row r="382" spans="1:8" ht="15.75" hidden="1" x14ac:dyDescent="0.2">
      <c r="A382" s="7"/>
      <c r="B382" s="8" t="s">
        <v>18</v>
      </c>
      <c r="C382" s="13">
        <v>902</v>
      </c>
      <c r="D382" s="13" t="s">
        <v>49</v>
      </c>
      <c r="E382" s="13" t="s">
        <v>26</v>
      </c>
      <c r="F382" s="13">
        <v>6330200</v>
      </c>
      <c r="G382" s="33" t="s">
        <v>19</v>
      </c>
      <c r="H382" s="34">
        <f>H385+H386</f>
        <v>196.4</v>
      </c>
    </row>
    <row r="383" spans="1:8" ht="47.25" hidden="1" x14ac:dyDescent="0.2">
      <c r="A383" s="7"/>
      <c r="B383" s="11" t="s">
        <v>205</v>
      </c>
      <c r="C383" s="38">
        <v>902</v>
      </c>
      <c r="D383" s="13" t="s">
        <v>49</v>
      </c>
      <c r="E383" s="13" t="s">
        <v>26</v>
      </c>
      <c r="F383" s="13">
        <v>6330202</v>
      </c>
      <c r="G383" s="33"/>
      <c r="H383" s="34">
        <f>H384</f>
        <v>99</v>
      </c>
    </row>
    <row r="384" spans="1:8" ht="31.5" hidden="1" x14ac:dyDescent="0.2">
      <c r="A384" s="7"/>
      <c r="B384" s="6" t="s">
        <v>16</v>
      </c>
      <c r="C384" s="13">
        <v>902</v>
      </c>
      <c r="D384" s="13" t="s">
        <v>49</v>
      </c>
      <c r="E384" s="13" t="s">
        <v>26</v>
      </c>
      <c r="F384" s="13">
        <v>6330202</v>
      </c>
      <c r="G384" s="33" t="s">
        <v>17</v>
      </c>
      <c r="H384" s="34">
        <f>H385</f>
        <v>99</v>
      </c>
    </row>
    <row r="385" spans="1:11" ht="15.75" hidden="1" x14ac:dyDescent="0.2">
      <c r="A385" s="7"/>
      <c r="B385" s="8" t="s">
        <v>18</v>
      </c>
      <c r="C385" s="13">
        <v>902</v>
      </c>
      <c r="D385" s="13" t="s">
        <v>49</v>
      </c>
      <c r="E385" s="13" t="s">
        <v>26</v>
      </c>
      <c r="F385" s="13">
        <v>6330202</v>
      </c>
      <c r="G385" s="33" t="s">
        <v>19</v>
      </c>
      <c r="H385" s="34">
        <v>99</v>
      </c>
    </row>
    <row r="386" spans="1:11" ht="31.5" hidden="1" x14ac:dyDescent="0.2">
      <c r="A386" s="35"/>
      <c r="B386" s="29" t="s">
        <v>97</v>
      </c>
      <c r="C386" s="38">
        <v>902</v>
      </c>
      <c r="D386" s="13" t="s">
        <v>49</v>
      </c>
      <c r="E386" s="13" t="s">
        <v>26</v>
      </c>
      <c r="F386" s="13">
        <v>6330204</v>
      </c>
      <c r="G386" s="33" t="s">
        <v>0</v>
      </c>
      <c r="H386" s="34">
        <f>H387</f>
        <v>97.4</v>
      </c>
    </row>
    <row r="387" spans="1:11" ht="31.5" hidden="1" x14ac:dyDescent="0.2">
      <c r="A387" s="35"/>
      <c r="B387" s="5" t="s">
        <v>16</v>
      </c>
      <c r="C387" s="13">
        <v>902</v>
      </c>
      <c r="D387" s="13" t="s">
        <v>49</v>
      </c>
      <c r="E387" s="13" t="s">
        <v>26</v>
      </c>
      <c r="F387" s="13">
        <v>6330204</v>
      </c>
      <c r="G387" s="33" t="s">
        <v>17</v>
      </c>
      <c r="H387" s="34">
        <f>H388</f>
        <v>97.4</v>
      </c>
    </row>
    <row r="388" spans="1:11" ht="15.75" hidden="1" x14ac:dyDescent="0.2">
      <c r="A388" s="35"/>
      <c r="B388" s="5" t="s">
        <v>18</v>
      </c>
      <c r="C388" s="13">
        <v>902</v>
      </c>
      <c r="D388" s="13" t="s">
        <v>49</v>
      </c>
      <c r="E388" s="13" t="s">
        <v>26</v>
      </c>
      <c r="F388" s="13">
        <v>6330204</v>
      </c>
      <c r="G388" s="33" t="s">
        <v>19</v>
      </c>
      <c r="H388" s="34">
        <v>97.4</v>
      </c>
    </row>
    <row r="389" spans="1:11" ht="31.5" hidden="1" x14ac:dyDescent="0.2">
      <c r="A389" s="35" t="s">
        <v>0</v>
      </c>
      <c r="B389" s="5" t="s">
        <v>99</v>
      </c>
      <c r="C389" s="13">
        <v>902</v>
      </c>
      <c r="D389" s="13" t="s">
        <v>49</v>
      </c>
      <c r="E389" s="13" t="s">
        <v>26</v>
      </c>
      <c r="F389" s="13">
        <v>6330360</v>
      </c>
      <c r="G389" s="33" t="s">
        <v>0</v>
      </c>
      <c r="H389" s="34">
        <f>H390</f>
        <v>6543.6</v>
      </c>
    </row>
    <row r="390" spans="1:11" ht="31.5" hidden="1" x14ac:dyDescent="0.2">
      <c r="A390" s="3" t="s">
        <v>0</v>
      </c>
      <c r="B390" s="5" t="s">
        <v>16</v>
      </c>
      <c r="C390" s="13">
        <v>902</v>
      </c>
      <c r="D390" s="13" t="s">
        <v>49</v>
      </c>
      <c r="E390" s="13" t="s">
        <v>26</v>
      </c>
      <c r="F390" s="13">
        <v>6330360</v>
      </c>
      <c r="G390" s="33" t="s">
        <v>17</v>
      </c>
      <c r="H390" s="34">
        <f>H391</f>
        <v>6543.6</v>
      </c>
    </row>
    <row r="391" spans="1:11" ht="47.25" hidden="1" x14ac:dyDescent="0.2">
      <c r="A391" s="3" t="s">
        <v>0</v>
      </c>
      <c r="B391" s="8" t="s">
        <v>22</v>
      </c>
      <c r="C391" s="13">
        <v>902</v>
      </c>
      <c r="D391" s="39" t="s">
        <v>49</v>
      </c>
      <c r="E391" s="39" t="s">
        <v>26</v>
      </c>
      <c r="F391" s="39">
        <v>6330360</v>
      </c>
      <c r="G391" s="33" t="s">
        <v>23</v>
      </c>
      <c r="H391" s="41">
        <v>6543.6</v>
      </c>
    </row>
    <row r="392" spans="1:11" ht="0.75" hidden="1" customHeight="1" x14ac:dyDescent="0.2">
      <c r="A392" s="7" t="s">
        <v>0</v>
      </c>
      <c r="B392" s="11" t="s">
        <v>52</v>
      </c>
      <c r="C392" s="59">
        <v>902</v>
      </c>
      <c r="D392" s="24" t="s">
        <v>49</v>
      </c>
      <c r="E392" s="24" t="s">
        <v>37</v>
      </c>
      <c r="F392" s="24" t="s">
        <v>0</v>
      </c>
      <c r="G392" s="96" t="s">
        <v>0</v>
      </c>
      <c r="H392" s="43"/>
      <c r="I392" s="87"/>
      <c r="J392" s="88"/>
      <c r="K392" s="89"/>
    </row>
    <row r="393" spans="1:11" ht="36.75" hidden="1" customHeight="1" x14ac:dyDescent="0.2">
      <c r="A393" s="36"/>
      <c r="B393" s="82" t="s">
        <v>95</v>
      </c>
      <c r="C393" s="13">
        <v>902</v>
      </c>
      <c r="D393" s="45" t="s">
        <v>49</v>
      </c>
      <c r="E393" s="45" t="s">
        <v>37</v>
      </c>
      <c r="F393" s="45">
        <v>6300000</v>
      </c>
      <c r="G393" s="33" t="s">
        <v>0</v>
      </c>
      <c r="H393" s="46">
        <f>H394</f>
        <v>983.2</v>
      </c>
    </row>
    <row r="394" spans="1:11" ht="15.75" hidden="1" x14ac:dyDescent="0.2">
      <c r="A394" s="35" t="s">
        <v>0</v>
      </c>
      <c r="B394" s="9" t="s">
        <v>105</v>
      </c>
      <c r="C394" s="38">
        <v>902</v>
      </c>
      <c r="D394" s="13" t="s">
        <v>49</v>
      </c>
      <c r="E394" s="13" t="s">
        <v>37</v>
      </c>
      <c r="F394" s="13">
        <v>6340000</v>
      </c>
      <c r="G394" s="33" t="s">
        <v>0</v>
      </c>
      <c r="H394" s="34">
        <f>H395+H398</f>
        <v>983.2</v>
      </c>
    </row>
    <row r="395" spans="1:11" ht="31.5" hidden="1" x14ac:dyDescent="0.2">
      <c r="A395" s="35" t="s">
        <v>0</v>
      </c>
      <c r="B395" s="5" t="s">
        <v>97</v>
      </c>
      <c r="C395" s="13">
        <v>902</v>
      </c>
      <c r="D395" s="13" t="s">
        <v>49</v>
      </c>
      <c r="E395" s="13" t="s">
        <v>37</v>
      </c>
      <c r="F395" s="13">
        <v>6340100</v>
      </c>
      <c r="G395" s="33" t="s">
        <v>0</v>
      </c>
      <c r="H395" s="34">
        <f>H396</f>
        <v>50.5</v>
      </c>
    </row>
    <row r="396" spans="1:11" ht="31.5" hidden="1" x14ac:dyDescent="0.2">
      <c r="A396" s="3" t="s">
        <v>0</v>
      </c>
      <c r="B396" s="5" t="s">
        <v>16</v>
      </c>
      <c r="C396" s="13">
        <v>902</v>
      </c>
      <c r="D396" s="13" t="s">
        <v>49</v>
      </c>
      <c r="E396" s="13" t="s">
        <v>37</v>
      </c>
      <c r="F396" s="13">
        <v>6340100</v>
      </c>
      <c r="G396" s="33" t="s">
        <v>17</v>
      </c>
      <c r="H396" s="34">
        <f>H397</f>
        <v>50.5</v>
      </c>
    </row>
    <row r="397" spans="1:11" ht="15.75" hidden="1" x14ac:dyDescent="0.2">
      <c r="A397" s="35" t="s">
        <v>0</v>
      </c>
      <c r="B397" s="5" t="s">
        <v>18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19</v>
      </c>
      <c r="H397" s="34">
        <v>50.5</v>
      </c>
    </row>
    <row r="398" spans="1:11" ht="31.5" hidden="1" x14ac:dyDescent="0.2">
      <c r="A398" s="35"/>
      <c r="B398" s="5" t="s">
        <v>99</v>
      </c>
      <c r="C398" s="13">
        <v>902</v>
      </c>
      <c r="D398" s="13" t="s">
        <v>49</v>
      </c>
      <c r="E398" s="13" t="s">
        <v>37</v>
      </c>
      <c r="F398" s="13">
        <v>6340360</v>
      </c>
      <c r="G398" s="33" t="s">
        <v>0</v>
      </c>
      <c r="H398" s="34">
        <f>H399</f>
        <v>932.7</v>
      </c>
    </row>
    <row r="399" spans="1:11" ht="31.5" hidden="1" x14ac:dyDescent="0.2">
      <c r="A399" s="35"/>
      <c r="B399" s="5" t="s">
        <v>16</v>
      </c>
      <c r="C399" s="13">
        <v>902</v>
      </c>
      <c r="D399" s="13" t="s">
        <v>49</v>
      </c>
      <c r="E399" s="13" t="s">
        <v>37</v>
      </c>
      <c r="F399" s="13">
        <v>6340360</v>
      </c>
      <c r="G399" s="33" t="s">
        <v>17</v>
      </c>
      <c r="H399" s="34">
        <f>H400</f>
        <v>932.7</v>
      </c>
    </row>
    <row r="400" spans="1:11" ht="47.25" hidden="1" x14ac:dyDescent="0.2">
      <c r="A400" s="35" t="s">
        <v>0</v>
      </c>
      <c r="B400" s="8" t="s">
        <v>22</v>
      </c>
      <c r="C400" s="13">
        <v>902</v>
      </c>
      <c r="D400" s="39" t="s">
        <v>49</v>
      </c>
      <c r="E400" s="39" t="s">
        <v>37</v>
      </c>
      <c r="F400" s="39">
        <v>6340360</v>
      </c>
      <c r="G400" s="33" t="s">
        <v>23</v>
      </c>
      <c r="H400" s="41">
        <v>932.7</v>
      </c>
    </row>
    <row r="401" spans="1:11" ht="15.75" x14ac:dyDescent="0.2">
      <c r="A401" s="37" t="s">
        <v>0</v>
      </c>
      <c r="B401" s="11" t="s">
        <v>53</v>
      </c>
      <c r="C401" s="59">
        <v>902</v>
      </c>
      <c r="D401" s="24" t="s">
        <v>49</v>
      </c>
      <c r="E401" s="24" t="s">
        <v>9</v>
      </c>
      <c r="F401" s="24" t="s">
        <v>0</v>
      </c>
      <c r="G401" s="96" t="s">
        <v>0</v>
      </c>
      <c r="H401" s="43">
        <v>20404.5</v>
      </c>
      <c r="I401" s="89">
        <v>4540.0254599999998</v>
      </c>
      <c r="J401" s="88">
        <f>SUM(I401-H401)</f>
        <v>-15864.474539999999</v>
      </c>
      <c r="K401" s="89">
        <f>SUM(I401/H401*100)</f>
        <v>22.250118650297729</v>
      </c>
    </row>
    <row r="402" spans="1:11" ht="31.5" hidden="1" x14ac:dyDescent="0.2">
      <c r="A402" s="37" t="s">
        <v>0</v>
      </c>
      <c r="B402" s="75" t="s">
        <v>95</v>
      </c>
      <c r="C402" s="38">
        <v>902</v>
      </c>
      <c r="D402" s="45" t="s">
        <v>49</v>
      </c>
      <c r="E402" s="45" t="s">
        <v>9</v>
      </c>
      <c r="F402" s="45">
        <v>6300000</v>
      </c>
      <c r="G402" s="33" t="s">
        <v>0</v>
      </c>
      <c r="H402" s="46">
        <f>H403</f>
        <v>3084.4999999999995</v>
      </c>
    </row>
    <row r="403" spans="1:11" ht="31.5" hidden="1" x14ac:dyDescent="0.2">
      <c r="A403" s="3" t="s">
        <v>0</v>
      </c>
      <c r="B403" s="29" t="s">
        <v>104</v>
      </c>
      <c r="C403" s="13">
        <v>902</v>
      </c>
      <c r="D403" s="13" t="s">
        <v>49</v>
      </c>
      <c r="E403" s="13" t="s">
        <v>9</v>
      </c>
      <c r="F403" s="13">
        <v>6360000</v>
      </c>
      <c r="G403" s="33" t="s">
        <v>0</v>
      </c>
      <c r="H403" s="34">
        <f>H404+H411</f>
        <v>3084.4999999999995</v>
      </c>
    </row>
    <row r="404" spans="1:11" ht="15.75" hidden="1" x14ac:dyDescent="0.2">
      <c r="A404" s="3" t="s">
        <v>0</v>
      </c>
      <c r="B404" s="5" t="s">
        <v>106</v>
      </c>
      <c r="C404" s="13">
        <v>902</v>
      </c>
      <c r="D404" s="13" t="s">
        <v>49</v>
      </c>
      <c r="E404" s="13" t="s">
        <v>9</v>
      </c>
      <c r="F404" s="13">
        <v>6360140</v>
      </c>
      <c r="G404" s="33" t="s">
        <v>0</v>
      </c>
      <c r="H404" s="34">
        <f>H405+H407+H409</f>
        <v>909.1</v>
      </c>
    </row>
    <row r="405" spans="1:11" ht="63" hidden="1" x14ac:dyDescent="0.2">
      <c r="A405" s="35" t="s">
        <v>0</v>
      </c>
      <c r="B405" s="5" t="s">
        <v>27</v>
      </c>
      <c r="C405" s="13">
        <v>902</v>
      </c>
      <c r="D405" s="13" t="s">
        <v>49</v>
      </c>
      <c r="E405" s="13" t="s">
        <v>9</v>
      </c>
      <c r="F405" s="13">
        <v>6360140</v>
      </c>
      <c r="G405" s="33" t="s">
        <v>28</v>
      </c>
      <c r="H405" s="34">
        <f>H406</f>
        <v>873.4</v>
      </c>
    </row>
    <row r="406" spans="1:11" ht="31.5" hidden="1" x14ac:dyDescent="0.2">
      <c r="A406" s="35" t="s">
        <v>0</v>
      </c>
      <c r="B406" s="5" t="s">
        <v>43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44</v>
      </c>
      <c r="H406" s="34">
        <v>873.4</v>
      </c>
    </row>
    <row r="407" spans="1:11" ht="31.5" hidden="1" x14ac:dyDescent="0.2">
      <c r="A407" s="3" t="s">
        <v>0</v>
      </c>
      <c r="B407" s="5" t="s">
        <v>11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12</v>
      </c>
      <c r="H407" s="34">
        <f>H408</f>
        <v>34.6</v>
      </c>
    </row>
    <row r="408" spans="1:11" ht="31.5" hidden="1" x14ac:dyDescent="0.2">
      <c r="A408" s="35" t="s">
        <v>0</v>
      </c>
      <c r="B408" s="5" t="s">
        <v>13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14</v>
      </c>
      <c r="H408" s="34">
        <v>34.6</v>
      </c>
    </row>
    <row r="409" spans="1:11" ht="15.75" hidden="1" x14ac:dyDescent="0.2">
      <c r="A409" s="35" t="s">
        <v>0</v>
      </c>
      <c r="B409" s="5" t="s">
        <v>31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32</v>
      </c>
      <c r="H409" s="34">
        <f>H410</f>
        <v>1.1000000000000001</v>
      </c>
    </row>
    <row r="410" spans="1:11" ht="18.75" hidden="1" customHeight="1" x14ac:dyDescent="0.2">
      <c r="A410" s="35" t="s">
        <v>0</v>
      </c>
      <c r="B410" s="5" t="s">
        <v>35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36</v>
      </c>
      <c r="H410" s="34">
        <v>1.1000000000000001</v>
      </c>
    </row>
    <row r="411" spans="1:11" ht="31.5" hidden="1" x14ac:dyDescent="0.2">
      <c r="A411" s="35" t="s">
        <v>0</v>
      </c>
      <c r="B411" s="5" t="s">
        <v>107</v>
      </c>
      <c r="C411" s="13">
        <v>902</v>
      </c>
      <c r="D411" s="13" t="s">
        <v>49</v>
      </c>
      <c r="E411" s="13" t="s">
        <v>9</v>
      </c>
      <c r="F411" s="13">
        <v>6360250</v>
      </c>
      <c r="G411" s="33" t="s">
        <v>0</v>
      </c>
      <c r="H411" s="34">
        <f>H412+H414+H416</f>
        <v>2175.3999999999996</v>
      </c>
    </row>
    <row r="412" spans="1:11" ht="63" hidden="1" x14ac:dyDescent="0.2">
      <c r="A412" s="35" t="s">
        <v>0</v>
      </c>
      <c r="B412" s="5" t="s">
        <v>27</v>
      </c>
      <c r="C412" s="13">
        <v>902</v>
      </c>
      <c r="D412" s="13" t="s">
        <v>49</v>
      </c>
      <c r="E412" s="13" t="s">
        <v>9</v>
      </c>
      <c r="F412" s="13">
        <v>6360250</v>
      </c>
      <c r="G412" s="33" t="s">
        <v>28</v>
      </c>
      <c r="H412" s="34">
        <f>H413</f>
        <v>1889.1</v>
      </c>
    </row>
    <row r="413" spans="1:11" ht="31.5" hidden="1" x14ac:dyDescent="0.2">
      <c r="A413" s="3" t="s">
        <v>0</v>
      </c>
      <c r="B413" s="5" t="s">
        <v>29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30</v>
      </c>
      <c r="H413" s="34">
        <v>1889.1</v>
      </c>
    </row>
    <row r="414" spans="1:11" ht="31.5" hidden="1" x14ac:dyDescent="0.2">
      <c r="A414" s="35" t="s">
        <v>0</v>
      </c>
      <c r="B414" s="5" t="s">
        <v>11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12</v>
      </c>
      <c r="H414" s="34">
        <f>H415</f>
        <v>283.7</v>
      </c>
    </row>
    <row r="415" spans="1:11" ht="31.5" hidden="1" x14ac:dyDescent="0.2">
      <c r="A415" s="3" t="s">
        <v>0</v>
      </c>
      <c r="B415" s="5" t="s">
        <v>13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14</v>
      </c>
      <c r="H415" s="34">
        <v>283.7</v>
      </c>
    </row>
    <row r="416" spans="1:11" ht="15.75" hidden="1" x14ac:dyDescent="0.2">
      <c r="A416" s="3" t="s">
        <v>0</v>
      </c>
      <c r="B416" s="5" t="s">
        <v>31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32</v>
      </c>
      <c r="H416" s="34">
        <f>H417+H418</f>
        <v>2.6</v>
      </c>
    </row>
    <row r="417" spans="1:11" ht="15.75" hidden="1" x14ac:dyDescent="0.2">
      <c r="A417" s="35" t="s">
        <v>0</v>
      </c>
      <c r="B417" s="5" t="s">
        <v>33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34</v>
      </c>
      <c r="H417" s="34">
        <v>0.6</v>
      </c>
    </row>
    <row r="418" spans="1:11" ht="15.75" hidden="1" x14ac:dyDescent="0.2">
      <c r="A418" s="15" t="s">
        <v>0</v>
      </c>
      <c r="B418" s="8" t="s">
        <v>35</v>
      </c>
      <c r="C418" s="39">
        <v>902</v>
      </c>
      <c r="D418" s="39" t="s">
        <v>49</v>
      </c>
      <c r="E418" s="39" t="s">
        <v>9</v>
      </c>
      <c r="F418" s="39">
        <v>6360250</v>
      </c>
      <c r="G418" s="40" t="s">
        <v>36</v>
      </c>
      <c r="H418" s="41">
        <v>2</v>
      </c>
    </row>
    <row r="419" spans="1:11" ht="15.75" x14ac:dyDescent="0.2">
      <c r="A419" s="56"/>
      <c r="B419" s="139" t="s">
        <v>239</v>
      </c>
      <c r="C419" s="65"/>
      <c r="D419" s="132">
        <v>10</v>
      </c>
      <c r="E419" s="132"/>
      <c r="F419" s="132"/>
      <c r="G419" s="98"/>
      <c r="H419" s="141">
        <f>H420+H425+H431+H451</f>
        <v>33359.42</v>
      </c>
      <c r="I419" s="141">
        <f>I420+I425+I431+I451</f>
        <v>5505.3522300000004</v>
      </c>
      <c r="J419" s="135">
        <f t="shared" ref="J419:J420" si="14">SUM(I419-H419)</f>
        <v>-27854.067769999998</v>
      </c>
      <c r="K419" s="136">
        <f t="shared" ref="K419:K420" si="15">SUM(I419/H419*100)</f>
        <v>16.503141331593895</v>
      </c>
    </row>
    <row r="420" spans="1:11" ht="15.75" x14ac:dyDescent="0.2">
      <c r="A420" s="53"/>
      <c r="B420" s="11" t="s">
        <v>188</v>
      </c>
      <c r="C420" s="66">
        <v>908</v>
      </c>
      <c r="D420" s="23" t="s">
        <v>10</v>
      </c>
      <c r="E420" s="23" t="s">
        <v>26</v>
      </c>
      <c r="F420" s="24"/>
      <c r="G420" s="99"/>
      <c r="H420" s="43">
        <v>7254.3</v>
      </c>
      <c r="I420" s="89">
        <v>1795.60998</v>
      </c>
      <c r="J420" s="88">
        <f t="shared" si="14"/>
        <v>-5458.69002</v>
      </c>
      <c r="K420" s="89">
        <f t="shared" si="15"/>
        <v>24.752353500682354</v>
      </c>
    </row>
    <row r="421" spans="1:11" ht="31.5" hidden="1" x14ac:dyDescent="0.2">
      <c r="A421" s="16"/>
      <c r="B421" s="79" t="s">
        <v>111</v>
      </c>
      <c r="C421" s="24">
        <v>908</v>
      </c>
      <c r="D421" s="80" t="s">
        <v>10</v>
      </c>
      <c r="E421" s="80" t="s">
        <v>26</v>
      </c>
      <c r="F421" s="103">
        <v>6170000</v>
      </c>
      <c r="G421" s="42"/>
      <c r="H421" s="81">
        <f>H422</f>
        <v>2900</v>
      </c>
    </row>
    <row r="422" spans="1:11" ht="15.75" hidden="1" x14ac:dyDescent="0.2">
      <c r="A422" s="16"/>
      <c r="B422" s="11" t="s">
        <v>189</v>
      </c>
      <c r="C422" s="24">
        <v>908</v>
      </c>
      <c r="D422" s="23" t="s">
        <v>10</v>
      </c>
      <c r="E422" s="23" t="s">
        <v>26</v>
      </c>
      <c r="F422" s="24">
        <v>6170030</v>
      </c>
      <c r="G422" s="42"/>
      <c r="H422" s="43">
        <f>H423</f>
        <v>2900</v>
      </c>
    </row>
    <row r="423" spans="1:11" ht="15.75" hidden="1" x14ac:dyDescent="0.2">
      <c r="A423" s="16"/>
      <c r="B423" s="11" t="s">
        <v>20</v>
      </c>
      <c r="C423" s="24">
        <v>908</v>
      </c>
      <c r="D423" s="23" t="s">
        <v>10</v>
      </c>
      <c r="E423" s="23" t="s">
        <v>26</v>
      </c>
      <c r="F423" s="24">
        <v>6170030</v>
      </c>
      <c r="G423" s="42">
        <v>300</v>
      </c>
      <c r="H423" s="43">
        <f>H424</f>
        <v>2900</v>
      </c>
    </row>
    <row r="424" spans="1:11" ht="31.5" hidden="1" x14ac:dyDescent="0.2">
      <c r="A424" s="16"/>
      <c r="B424" s="69" t="s">
        <v>58</v>
      </c>
      <c r="C424" s="24">
        <v>908</v>
      </c>
      <c r="D424" s="70" t="s">
        <v>10</v>
      </c>
      <c r="E424" s="70" t="s">
        <v>26</v>
      </c>
      <c r="F424" s="119">
        <v>6170030</v>
      </c>
      <c r="G424" s="42">
        <v>321</v>
      </c>
      <c r="H424" s="71">
        <v>2900</v>
      </c>
    </row>
    <row r="425" spans="1:11" ht="15.75" x14ac:dyDescent="0.2">
      <c r="A425" s="53"/>
      <c r="B425" s="11" t="s">
        <v>190</v>
      </c>
      <c r="C425" s="66">
        <v>908</v>
      </c>
      <c r="D425" s="23" t="s">
        <v>10</v>
      </c>
      <c r="E425" s="23" t="s">
        <v>38</v>
      </c>
      <c r="F425" s="24"/>
      <c r="G425" s="99"/>
      <c r="H425" s="43">
        <v>1328.271</v>
      </c>
      <c r="I425" s="89">
        <v>0</v>
      </c>
      <c r="J425" s="88">
        <f>SUM(I425-H425)</f>
        <v>-1328.271</v>
      </c>
      <c r="K425" s="89">
        <f>SUM(I425/H425*100)</f>
        <v>0</v>
      </c>
    </row>
    <row r="426" spans="1:11" ht="110.25" hidden="1" x14ac:dyDescent="0.2">
      <c r="A426" s="16"/>
      <c r="B426" s="79" t="s">
        <v>171</v>
      </c>
      <c r="C426" s="24">
        <v>908</v>
      </c>
      <c r="D426" s="80" t="s">
        <v>10</v>
      </c>
      <c r="E426" s="80" t="s">
        <v>38</v>
      </c>
      <c r="F426" s="103" t="s">
        <v>172</v>
      </c>
      <c r="G426" s="42"/>
      <c r="H426" s="81">
        <f>H427</f>
        <v>405</v>
      </c>
    </row>
    <row r="427" spans="1:11" ht="18.75" hidden="1" customHeight="1" x14ac:dyDescent="0.2">
      <c r="A427" s="16"/>
      <c r="B427" s="11" t="s">
        <v>164</v>
      </c>
      <c r="C427" s="24">
        <v>908</v>
      </c>
      <c r="D427" s="23" t="s">
        <v>10</v>
      </c>
      <c r="E427" s="23" t="s">
        <v>38</v>
      </c>
      <c r="F427" s="24" t="s">
        <v>182</v>
      </c>
      <c r="G427" s="42"/>
      <c r="H427" s="43">
        <f>H428</f>
        <v>405</v>
      </c>
    </row>
    <row r="428" spans="1:11" ht="110.25" hidden="1" x14ac:dyDescent="0.2">
      <c r="A428" s="16"/>
      <c r="B428" s="11" t="s">
        <v>183</v>
      </c>
      <c r="C428" s="24">
        <v>908</v>
      </c>
      <c r="D428" s="23" t="s">
        <v>10</v>
      </c>
      <c r="E428" s="23" t="s">
        <v>38</v>
      </c>
      <c r="F428" s="24" t="s">
        <v>184</v>
      </c>
      <c r="G428" s="42"/>
      <c r="H428" s="43">
        <f>H429</f>
        <v>405</v>
      </c>
    </row>
    <row r="429" spans="1:11" ht="110.25" hidden="1" x14ac:dyDescent="0.2">
      <c r="A429" s="16"/>
      <c r="B429" s="25" t="s">
        <v>20</v>
      </c>
      <c r="C429" s="26">
        <v>908</v>
      </c>
      <c r="D429" s="27" t="s">
        <v>10</v>
      </c>
      <c r="E429" s="27" t="s">
        <v>38</v>
      </c>
      <c r="F429" s="26" t="s">
        <v>184</v>
      </c>
      <c r="G429" s="28">
        <v>300</v>
      </c>
      <c r="H429" s="30">
        <f>H430</f>
        <v>405</v>
      </c>
    </row>
    <row r="430" spans="1:11" ht="110.25" hidden="1" x14ac:dyDescent="0.2">
      <c r="A430" s="16"/>
      <c r="B430" s="73" t="s">
        <v>191</v>
      </c>
      <c r="C430" s="26">
        <v>908</v>
      </c>
      <c r="D430" s="74" t="s">
        <v>10</v>
      </c>
      <c r="E430" s="74" t="s">
        <v>38</v>
      </c>
      <c r="F430" s="124" t="s">
        <v>184</v>
      </c>
      <c r="G430" s="28">
        <v>322</v>
      </c>
      <c r="H430" s="72">
        <v>405</v>
      </c>
    </row>
    <row r="431" spans="1:11" ht="15.75" x14ac:dyDescent="0.2">
      <c r="A431" s="7" t="s">
        <v>0</v>
      </c>
      <c r="B431" s="11" t="s">
        <v>61</v>
      </c>
      <c r="C431" s="59">
        <v>905</v>
      </c>
      <c r="D431" s="24" t="s">
        <v>10</v>
      </c>
      <c r="E431" s="24" t="s">
        <v>9</v>
      </c>
      <c r="F431" s="24" t="s">
        <v>0</v>
      </c>
      <c r="G431" s="96" t="s">
        <v>0</v>
      </c>
      <c r="H431" s="43">
        <v>24219.848999999998</v>
      </c>
      <c r="I431" s="89">
        <v>3587.1251099999999</v>
      </c>
      <c r="J431" s="88">
        <f>SUM(I431-H431)</f>
        <v>-20632.723889999997</v>
      </c>
      <c r="K431" s="89">
        <f>SUM(I431/H431*100)</f>
        <v>14.81068321276487</v>
      </c>
    </row>
    <row r="432" spans="1:11" ht="31.5" hidden="1" x14ac:dyDescent="0.2">
      <c r="A432" s="3"/>
      <c r="B432" s="6" t="s">
        <v>233</v>
      </c>
      <c r="C432" s="38">
        <v>905</v>
      </c>
      <c r="D432" s="45">
        <v>10</v>
      </c>
      <c r="E432" s="45" t="s">
        <v>9</v>
      </c>
      <c r="F432" s="45">
        <v>6200000</v>
      </c>
      <c r="G432" s="33"/>
      <c r="H432" s="46">
        <v>2262.1</v>
      </c>
    </row>
    <row r="433" spans="1:8" ht="15.75" hidden="1" x14ac:dyDescent="0.2">
      <c r="A433" s="3"/>
      <c r="B433" s="5" t="s">
        <v>234</v>
      </c>
      <c r="C433" s="38">
        <v>905</v>
      </c>
      <c r="D433" s="13">
        <v>10</v>
      </c>
      <c r="E433" s="13" t="s">
        <v>9</v>
      </c>
      <c r="F433" s="13">
        <v>6210000</v>
      </c>
      <c r="G433" s="33"/>
      <c r="H433" s="34">
        <v>2262.1</v>
      </c>
    </row>
    <row r="434" spans="1:8" ht="31.5" hidden="1" x14ac:dyDescent="0.2">
      <c r="A434" s="3"/>
      <c r="B434" s="5" t="s">
        <v>51</v>
      </c>
      <c r="C434" s="38">
        <v>905</v>
      </c>
      <c r="D434" s="13">
        <v>10</v>
      </c>
      <c r="E434" s="13" t="s">
        <v>9</v>
      </c>
      <c r="F434" s="13">
        <v>6206000</v>
      </c>
      <c r="G434" s="33"/>
      <c r="H434" s="34">
        <v>2262.1</v>
      </c>
    </row>
    <row r="435" spans="1:8" ht="63" hidden="1" x14ac:dyDescent="0.2">
      <c r="A435" s="3"/>
      <c r="B435" s="5" t="s">
        <v>235</v>
      </c>
      <c r="C435" s="38">
        <v>905</v>
      </c>
      <c r="D435" s="13">
        <v>10</v>
      </c>
      <c r="E435" s="13" t="s">
        <v>9</v>
      </c>
      <c r="F435" s="13">
        <v>6206008</v>
      </c>
      <c r="G435" s="33"/>
      <c r="H435" s="34">
        <v>2262.1</v>
      </c>
    </row>
    <row r="436" spans="1:8" ht="15.75" hidden="1" x14ac:dyDescent="0.2">
      <c r="A436" s="3"/>
      <c r="B436" s="5" t="s">
        <v>20</v>
      </c>
      <c r="C436" s="38">
        <v>905</v>
      </c>
      <c r="D436" s="13" t="s">
        <v>10</v>
      </c>
      <c r="E436" s="13" t="s">
        <v>9</v>
      </c>
      <c r="F436" s="13">
        <v>6206008</v>
      </c>
      <c r="G436" s="33">
        <v>300</v>
      </c>
      <c r="H436" s="34">
        <v>2262.1</v>
      </c>
    </row>
    <row r="437" spans="1:8" ht="31.5" hidden="1" x14ac:dyDescent="0.2">
      <c r="A437" s="3"/>
      <c r="B437" s="5" t="s">
        <v>58</v>
      </c>
      <c r="C437" s="38">
        <v>905</v>
      </c>
      <c r="D437" s="13" t="s">
        <v>10</v>
      </c>
      <c r="E437" s="13" t="s">
        <v>9</v>
      </c>
      <c r="F437" s="13">
        <v>6206008</v>
      </c>
      <c r="G437" s="33">
        <v>313</v>
      </c>
      <c r="H437" s="34">
        <v>2262.1</v>
      </c>
    </row>
    <row r="438" spans="1:8" ht="31.5" hidden="1" x14ac:dyDescent="0.2">
      <c r="A438" s="3" t="s">
        <v>0</v>
      </c>
      <c r="B438" s="5" t="s">
        <v>51</v>
      </c>
      <c r="C438" s="38">
        <v>905</v>
      </c>
      <c r="D438" s="13" t="s">
        <v>10</v>
      </c>
      <c r="E438" s="13" t="s">
        <v>9</v>
      </c>
      <c r="F438" s="13">
        <v>6106000</v>
      </c>
      <c r="G438" s="33" t="s">
        <v>0</v>
      </c>
      <c r="H438" s="34">
        <v>6332.2</v>
      </c>
    </row>
    <row r="439" spans="1:8" ht="19.5" hidden="1" customHeight="1" x14ac:dyDescent="0.2">
      <c r="A439" s="35" t="s">
        <v>0</v>
      </c>
      <c r="B439" s="5" t="s">
        <v>138</v>
      </c>
      <c r="C439" s="38">
        <v>905</v>
      </c>
      <c r="D439" s="13" t="s">
        <v>10</v>
      </c>
      <c r="E439" s="13" t="s">
        <v>9</v>
      </c>
      <c r="F439" s="13">
        <v>6106012</v>
      </c>
      <c r="G439" s="33" t="s">
        <v>0</v>
      </c>
      <c r="H439" s="34">
        <v>914</v>
      </c>
    </row>
    <row r="440" spans="1:8" ht="31.5" hidden="1" x14ac:dyDescent="0.2">
      <c r="A440" s="3" t="s">
        <v>0</v>
      </c>
      <c r="B440" s="5" t="s">
        <v>11</v>
      </c>
      <c r="C440" s="38">
        <v>905</v>
      </c>
      <c r="D440" s="13" t="s">
        <v>10</v>
      </c>
      <c r="E440" s="13" t="s">
        <v>9</v>
      </c>
      <c r="F440" s="13">
        <v>6106012</v>
      </c>
      <c r="G440" s="33">
        <v>200</v>
      </c>
      <c r="H440" s="34">
        <v>914</v>
      </c>
    </row>
    <row r="441" spans="1:8" ht="31.5" hidden="1" x14ac:dyDescent="0.2">
      <c r="A441" s="3" t="s">
        <v>0</v>
      </c>
      <c r="B441" s="5" t="s">
        <v>13</v>
      </c>
      <c r="C441" s="38">
        <v>905</v>
      </c>
      <c r="D441" s="13" t="s">
        <v>10</v>
      </c>
      <c r="E441" s="13" t="s">
        <v>9</v>
      </c>
      <c r="F441" s="13">
        <v>6106012</v>
      </c>
      <c r="G441" s="33">
        <v>244</v>
      </c>
      <c r="H441" s="34">
        <v>914</v>
      </c>
    </row>
    <row r="442" spans="1:8" ht="47.25" hidden="1" x14ac:dyDescent="0.2">
      <c r="A442" s="35" t="s">
        <v>0</v>
      </c>
      <c r="B442" s="5" t="s">
        <v>139</v>
      </c>
      <c r="C442" s="38">
        <v>905</v>
      </c>
      <c r="D442" s="13" t="s">
        <v>10</v>
      </c>
      <c r="E442" s="13" t="s">
        <v>9</v>
      </c>
      <c r="F442" s="13">
        <v>6106013</v>
      </c>
      <c r="G442" s="33" t="s">
        <v>0</v>
      </c>
      <c r="H442" s="34">
        <v>5382</v>
      </c>
    </row>
    <row r="443" spans="1:8" ht="15.75" hidden="1" x14ac:dyDescent="0.2">
      <c r="A443" s="3" t="s">
        <v>0</v>
      </c>
      <c r="B443" s="5" t="s">
        <v>20</v>
      </c>
      <c r="C443" s="38">
        <v>905</v>
      </c>
      <c r="D443" s="13" t="s">
        <v>10</v>
      </c>
      <c r="E443" s="13" t="s">
        <v>9</v>
      </c>
      <c r="F443" s="13">
        <v>6106013</v>
      </c>
      <c r="G443" s="33">
        <v>300</v>
      </c>
      <c r="H443" s="34">
        <v>5382</v>
      </c>
    </row>
    <row r="444" spans="1:8" ht="31.5" hidden="1" x14ac:dyDescent="0.2">
      <c r="A444" s="3" t="s">
        <v>0</v>
      </c>
      <c r="B444" s="5" t="s">
        <v>58</v>
      </c>
      <c r="C444" s="38">
        <v>905</v>
      </c>
      <c r="D444" s="13" t="s">
        <v>10</v>
      </c>
      <c r="E444" s="13" t="s">
        <v>9</v>
      </c>
      <c r="F444" s="13">
        <v>6106013</v>
      </c>
      <c r="G444" s="33">
        <v>313</v>
      </c>
      <c r="H444" s="34">
        <v>5382</v>
      </c>
    </row>
    <row r="445" spans="1:8" ht="47.25" hidden="1" x14ac:dyDescent="0.2">
      <c r="A445" s="3" t="s">
        <v>0</v>
      </c>
      <c r="B445" s="5" t="s">
        <v>140</v>
      </c>
      <c r="C445" s="38">
        <v>905</v>
      </c>
      <c r="D445" s="13" t="s">
        <v>10</v>
      </c>
      <c r="E445" s="13" t="s">
        <v>9</v>
      </c>
      <c r="F445" s="13">
        <v>6106014</v>
      </c>
      <c r="G445" s="33" t="s">
        <v>0</v>
      </c>
      <c r="H445" s="34">
        <v>16.2</v>
      </c>
    </row>
    <row r="446" spans="1:8" ht="15.75" hidden="1" x14ac:dyDescent="0.2">
      <c r="A446" s="3" t="s">
        <v>0</v>
      </c>
      <c r="B446" s="5" t="s">
        <v>20</v>
      </c>
      <c r="C446" s="38">
        <v>905</v>
      </c>
      <c r="D446" s="13" t="s">
        <v>10</v>
      </c>
      <c r="E446" s="13" t="s">
        <v>9</v>
      </c>
      <c r="F446" s="13">
        <v>6106014</v>
      </c>
      <c r="G446" s="33">
        <v>300</v>
      </c>
      <c r="H446" s="34">
        <v>16.2</v>
      </c>
    </row>
    <row r="447" spans="1:8" ht="31.5" hidden="1" x14ac:dyDescent="0.2">
      <c r="A447" s="3" t="s">
        <v>0</v>
      </c>
      <c r="B447" s="5" t="s">
        <v>58</v>
      </c>
      <c r="C447" s="38">
        <v>905</v>
      </c>
      <c r="D447" s="13" t="s">
        <v>10</v>
      </c>
      <c r="E447" s="13" t="s">
        <v>9</v>
      </c>
      <c r="F447" s="13">
        <v>6106014</v>
      </c>
      <c r="G447" s="33">
        <v>313</v>
      </c>
      <c r="H447" s="34">
        <v>16.2</v>
      </c>
    </row>
    <row r="448" spans="1:8" ht="63" hidden="1" x14ac:dyDescent="0.2">
      <c r="A448" s="3"/>
      <c r="B448" s="5" t="s">
        <v>236</v>
      </c>
      <c r="C448" s="38">
        <v>905</v>
      </c>
      <c r="D448" s="13" t="s">
        <v>10</v>
      </c>
      <c r="E448" s="13" t="s">
        <v>9</v>
      </c>
      <c r="F448" s="13">
        <v>6106015</v>
      </c>
      <c r="G448" s="33"/>
      <c r="H448" s="34">
        <v>20</v>
      </c>
    </row>
    <row r="449" spans="1:11" ht="15.75" hidden="1" x14ac:dyDescent="0.2">
      <c r="A449" s="3"/>
      <c r="B449" s="5" t="s">
        <v>20</v>
      </c>
      <c r="C449" s="38">
        <v>905</v>
      </c>
      <c r="D449" s="13" t="s">
        <v>10</v>
      </c>
      <c r="E449" s="13" t="s">
        <v>9</v>
      </c>
      <c r="F449" s="13">
        <v>6106015</v>
      </c>
      <c r="G449" s="33">
        <v>300</v>
      </c>
      <c r="H449" s="34">
        <v>20</v>
      </c>
    </row>
    <row r="450" spans="1:11" ht="31.5" hidden="1" x14ac:dyDescent="0.2">
      <c r="A450" s="3"/>
      <c r="B450" s="8" t="s">
        <v>58</v>
      </c>
      <c r="C450" s="38">
        <v>905</v>
      </c>
      <c r="D450" s="39" t="s">
        <v>10</v>
      </c>
      <c r="E450" s="39" t="s">
        <v>9</v>
      </c>
      <c r="F450" s="39">
        <v>6106015</v>
      </c>
      <c r="G450" s="33">
        <v>313</v>
      </c>
      <c r="H450" s="41">
        <v>20</v>
      </c>
    </row>
    <row r="451" spans="1:11" ht="15.75" x14ac:dyDescent="0.2">
      <c r="A451" s="53"/>
      <c r="B451" s="11" t="s">
        <v>192</v>
      </c>
      <c r="C451" s="66">
        <v>908</v>
      </c>
      <c r="D451" s="23" t="s">
        <v>10</v>
      </c>
      <c r="E451" s="23" t="s">
        <v>39</v>
      </c>
      <c r="F451" s="24"/>
      <c r="G451" s="99"/>
      <c r="H451" s="149">
        <v>557</v>
      </c>
      <c r="I451" s="89">
        <v>122.61714000000001</v>
      </c>
      <c r="J451" s="88">
        <f>SUM(I451-H451)</f>
        <v>-434.38285999999999</v>
      </c>
      <c r="K451" s="89">
        <f>SUM(I451/H451*100)</f>
        <v>22.01384919210054</v>
      </c>
    </row>
    <row r="452" spans="1:11" ht="31.5" hidden="1" x14ac:dyDescent="0.2">
      <c r="A452" s="16"/>
      <c r="B452" s="29" t="s">
        <v>136</v>
      </c>
      <c r="C452" s="24">
        <v>908</v>
      </c>
      <c r="D452" s="80" t="s">
        <v>10</v>
      </c>
      <c r="E452" s="80" t="s">
        <v>39</v>
      </c>
      <c r="F452" s="103">
        <v>6106100</v>
      </c>
      <c r="G452" s="42"/>
      <c r="H452" s="81">
        <v>329</v>
      </c>
    </row>
    <row r="453" spans="1:11" ht="17.25" hidden="1" customHeight="1" x14ac:dyDescent="0.2">
      <c r="A453" s="16"/>
      <c r="B453" s="5" t="s">
        <v>193</v>
      </c>
      <c r="C453" s="24">
        <v>908</v>
      </c>
      <c r="D453" s="23" t="s">
        <v>10</v>
      </c>
      <c r="E453" s="23" t="s">
        <v>39</v>
      </c>
      <c r="F453" s="24">
        <v>6106104</v>
      </c>
      <c r="G453" s="42"/>
      <c r="H453" s="43">
        <v>329</v>
      </c>
    </row>
    <row r="454" spans="1:11" ht="63" hidden="1" x14ac:dyDescent="0.2">
      <c r="A454" s="16"/>
      <c r="B454" s="5" t="s">
        <v>27</v>
      </c>
      <c r="C454" s="24">
        <v>908</v>
      </c>
      <c r="D454" s="23" t="s">
        <v>10</v>
      </c>
      <c r="E454" s="23" t="s">
        <v>39</v>
      </c>
      <c r="F454" s="24">
        <v>6106104</v>
      </c>
      <c r="G454" s="42">
        <v>100</v>
      </c>
      <c r="H454" s="43">
        <v>329</v>
      </c>
    </row>
    <row r="455" spans="1:11" ht="31.5" hidden="1" x14ac:dyDescent="0.2">
      <c r="A455" s="16"/>
      <c r="B455" s="8" t="s">
        <v>43</v>
      </c>
      <c r="C455" s="24">
        <v>908</v>
      </c>
      <c r="D455" s="70" t="s">
        <v>10</v>
      </c>
      <c r="E455" s="70" t="s">
        <v>39</v>
      </c>
      <c r="F455" s="119">
        <v>6106104</v>
      </c>
      <c r="G455" s="42">
        <v>121</v>
      </c>
      <c r="H455" s="71">
        <v>329</v>
      </c>
    </row>
    <row r="456" spans="1:11" ht="15.75" x14ac:dyDescent="0.2">
      <c r="A456" s="56"/>
      <c r="B456" s="139" t="s">
        <v>194</v>
      </c>
      <c r="C456" s="65">
        <v>908</v>
      </c>
      <c r="D456" s="140" t="s">
        <v>74</v>
      </c>
      <c r="E456" s="140"/>
      <c r="F456" s="132"/>
      <c r="G456" s="98"/>
      <c r="H456" s="141">
        <f>H457</f>
        <v>400</v>
      </c>
      <c r="I456" s="141">
        <f>I457</f>
        <v>0</v>
      </c>
      <c r="J456" s="135">
        <f t="shared" ref="J456:J457" si="16">SUM(I456-H456)</f>
        <v>-400</v>
      </c>
      <c r="K456" s="136">
        <f t="shared" ref="K456:K457" si="17">SUM(I456/H456*100)</f>
        <v>0</v>
      </c>
    </row>
    <row r="457" spans="1:11" ht="15.75" x14ac:dyDescent="0.2">
      <c r="A457" s="53"/>
      <c r="B457" s="11" t="s">
        <v>195</v>
      </c>
      <c r="C457" s="66">
        <v>908</v>
      </c>
      <c r="D457" s="23" t="s">
        <v>74</v>
      </c>
      <c r="E457" s="23" t="s">
        <v>26</v>
      </c>
      <c r="F457" s="24"/>
      <c r="G457" s="99"/>
      <c r="H457" s="149">
        <v>400</v>
      </c>
      <c r="I457" s="89">
        <v>0</v>
      </c>
      <c r="J457" s="88">
        <f t="shared" si="16"/>
        <v>-400</v>
      </c>
      <c r="K457" s="89">
        <f t="shared" si="17"/>
        <v>0</v>
      </c>
    </row>
    <row r="458" spans="1:11" ht="110.25" hidden="1" x14ac:dyDescent="0.2">
      <c r="A458" s="16"/>
      <c r="B458" s="79" t="s">
        <v>196</v>
      </c>
      <c r="C458" s="24">
        <v>908</v>
      </c>
      <c r="D458" s="80" t="s">
        <v>74</v>
      </c>
      <c r="E458" s="80" t="s">
        <v>26</v>
      </c>
      <c r="F458" s="103" t="s">
        <v>197</v>
      </c>
      <c r="G458" s="42"/>
      <c r="H458" s="81">
        <f>H459</f>
        <v>260</v>
      </c>
    </row>
    <row r="459" spans="1:11" ht="110.25" hidden="1" x14ac:dyDescent="0.2">
      <c r="A459" s="16"/>
      <c r="B459" s="11" t="s">
        <v>198</v>
      </c>
      <c r="C459" s="24">
        <v>908</v>
      </c>
      <c r="D459" s="23" t="s">
        <v>74</v>
      </c>
      <c r="E459" s="23" t="s">
        <v>26</v>
      </c>
      <c r="F459" s="24" t="s">
        <v>199</v>
      </c>
      <c r="G459" s="42"/>
      <c r="H459" s="43">
        <f>H460</f>
        <v>260</v>
      </c>
    </row>
    <row r="460" spans="1:11" ht="110.25" hidden="1" x14ac:dyDescent="0.2">
      <c r="A460" s="16"/>
      <c r="B460" s="14" t="s">
        <v>11</v>
      </c>
      <c r="C460" s="24">
        <v>908</v>
      </c>
      <c r="D460" s="23" t="s">
        <v>74</v>
      </c>
      <c r="E460" s="23" t="s">
        <v>26</v>
      </c>
      <c r="F460" s="24" t="s">
        <v>199</v>
      </c>
      <c r="G460" s="42">
        <v>200</v>
      </c>
      <c r="H460" s="43">
        <f>H461</f>
        <v>260</v>
      </c>
    </row>
    <row r="461" spans="1:11" ht="110.25" hidden="1" x14ac:dyDescent="0.2">
      <c r="A461" s="16"/>
      <c r="B461" s="21" t="s">
        <v>13</v>
      </c>
      <c r="C461" s="24">
        <v>908</v>
      </c>
      <c r="D461" s="70" t="s">
        <v>74</v>
      </c>
      <c r="E461" s="70" t="s">
        <v>26</v>
      </c>
      <c r="F461" s="119" t="s">
        <v>199</v>
      </c>
      <c r="G461" s="42">
        <v>244</v>
      </c>
      <c r="H461" s="71">
        <v>260</v>
      </c>
    </row>
    <row r="462" spans="1:11" ht="18" customHeight="1" x14ac:dyDescent="0.2">
      <c r="A462" s="56"/>
      <c r="B462" s="139" t="s">
        <v>200</v>
      </c>
      <c r="C462" s="65">
        <v>908</v>
      </c>
      <c r="D462" s="140" t="s">
        <v>64</v>
      </c>
      <c r="E462" s="140"/>
      <c r="F462" s="132"/>
      <c r="G462" s="98"/>
      <c r="H462" s="141">
        <f>H463</f>
        <v>2904.7</v>
      </c>
      <c r="I462" s="141">
        <f>I463</f>
        <v>508.57600000000002</v>
      </c>
      <c r="J462" s="135">
        <f t="shared" ref="J462:J463" si="18">SUM(I462-H462)</f>
        <v>-2396.1239999999998</v>
      </c>
      <c r="K462" s="136">
        <f t="shared" ref="K462:K463" si="19">SUM(I462/H462*100)</f>
        <v>17.508727235170589</v>
      </c>
    </row>
    <row r="463" spans="1:11" ht="15.75" x14ac:dyDescent="0.2">
      <c r="A463" s="53"/>
      <c r="B463" s="11" t="s">
        <v>201</v>
      </c>
      <c r="C463" s="66">
        <v>908</v>
      </c>
      <c r="D463" s="23" t="s">
        <v>64</v>
      </c>
      <c r="E463" s="23" t="s">
        <v>37</v>
      </c>
      <c r="F463" s="24"/>
      <c r="G463" s="99"/>
      <c r="H463" s="149">
        <v>2904.7</v>
      </c>
      <c r="I463" s="89">
        <v>508.57600000000002</v>
      </c>
      <c r="J463" s="88">
        <f t="shared" si="18"/>
        <v>-2396.1239999999998</v>
      </c>
      <c r="K463" s="89">
        <f t="shared" si="19"/>
        <v>17.508727235170589</v>
      </c>
    </row>
    <row r="464" spans="1:11" ht="31.5" hidden="1" x14ac:dyDescent="0.2">
      <c r="A464" s="16"/>
      <c r="B464" s="79" t="s">
        <v>111</v>
      </c>
      <c r="C464" s="24">
        <v>908</v>
      </c>
      <c r="D464" s="80" t="s">
        <v>64</v>
      </c>
      <c r="E464" s="80" t="s">
        <v>37</v>
      </c>
      <c r="F464" s="103">
        <v>6170000</v>
      </c>
      <c r="G464" s="42"/>
      <c r="H464" s="81">
        <f>H465</f>
        <v>1552.7</v>
      </c>
    </row>
    <row r="465" spans="1:11" ht="31.5" hidden="1" x14ac:dyDescent="0.2">
      <c r="A465" s="16"/>
      <c r="B465" s="11" t="s">
        <v>202</v>
      </c>
      <c r="C465" s="24">
        <v>908</v>
      </c>
      <c r="D465" s="23" t="s">
        <v>64</v>
      </c>
      <c r="E465" s="23" t="s">
        <v>37</v>
      </c>
      <c r="F465" s="24">
        <v>6170060</v>
      </c>
      <c r="G465" s="42"/>
      <c r="H465" s="43">
        <f>H466</f>
        <v>1552.7</v>
      </c>
    </row>
    <row r="466" spans="1:11" ht="18.75" hidden="1" customHeight="1" x14ac:dyDescent="0.2">
      <c r="A466" s="16"/>
      <c r="B466" s="11" t="s">
        <v>31</v>
      </c>
      <c r="C466" s="24">
        <v>908</v>
      </c>
      <c r="D466" s="23" t="s">
        <v>64</v>
      </c>
      <c r="E466" s="23" t="s">
        <v>37</v>
      </c>
      <c r="F466" s="24">
        <v>6170060</v>
      </c>
      <c r="G466" s="42">
        <v>800</v>
      </c>
      <c r="H466" s="43">
        <f>H467</f>
        <v>1552.7</v>
      </c>
    </row>
    <row r="467" spans="1:11" ht="31.5" hidden="1" x14ac:dyDescent="0.2">
      <c r="A467" s="16"/>
      <c r="B467" s="69" t="s">
        <v>203</v>
      </c>
      <c r="C467" s="24">
        <v>908</v>
      </c>
      <c r="D467" s="70" t="s">
        <v>64</v>
      </c>
      <c r="E467" s="70" t="s">
        <v>37</v>
      </c>
      <c r="F467" s="119">
        <v>6170060</v>
      </c>
      <c r="G467" s="42">
        <v>810</v>
      </c>
      <c r="H467" s="71">
        <v>1552.7</v>
      </c>
    </row>
    <row r="468" spans="1:11" ht="31.5" hidden="1" x14ac:dyDescent="0.2">
      <c r="A468" s="35" t="s">
        <v>0</v>
      </c>
      <c r="B468" s="82" t="s">
        <v>108</v>
      </c>
      <c r="C468" s="38">
        <v>903</v>
      </c>
      <c r="D468" s="45" t="s">
        <v>76</v>
      </c>
      <c r="E468" s="45" t="s">
        <v>26</v>
      </c>
      <c r="F468" s="45">
        <v>6500000</v>
      </c>
      <c r="G468" s="33" t="s">
        <v>0</v>
      </c>
      <c r="H468" s="46">
        <f>H469</f>
        <v>1018</v>
      </c>
    </row>
    <row r="469" spans="1:11" ht="31.5" hidden="1" x14ac:dyDescent="0.2">
      <c r="A469" s="7" t="s">
        <v>0</v>
      </c>
      <c r="B469" s="9" t="s">
        <v>114</v>
      </c>
      <c r="C469" s="38">
        <v>903</v>
      </c>
      <c r="D469" s="13" t="s">
        <v>76</v>
      </c>
      <c r="E469" s="13" t="s">
        <v>26</v>
      </c>
      <c r="F469" s="13">
        <v>6540000</v>
      </c>
      <c r="G469" s="33" t="s">
        <v>0</v>
      </c>
      <c r="H469" s="34">
        <f>H470</f>
        <v>1018</v>
      </c>
    </row>
    <row r="470" spans="1:11" ht="15.75" hidden="1" x14ac:dyDescent="0.2">
      <c r="A470" s="35" t="s">
        <v>0</v>
      </c>
      <c r="B470" s="6" t="s">
        <v>115</v>
      </c>
      <c r="C470" s="13">
        <v>903</v>
      </c>
      <c r="D470" s="13" t="s">
        <v>76</v>
      </c>
      <c r="E470" s="13" t="s">
        <v>26</v>
      </c>
      <c r="F470" s="13">
        <v>6540100</v>
      </c>
      <c r="G470" s="33" t="s">
        <v>0</v>
      </c>
      <c r="H470" s="34">
        <f>H471</f>
        <v>1018</v>
      </c>
    </row>
    <row r="471" spans="1:11" ht="15.75" hidden="1" x14ac:dyDescent="0.2">
      <c r="A471" s="35" t="s">
        <v>0</v>
      </c>
      <c r="B471" s="5" t="s">
        <v>77</v>
      </c>
      <c r="C471" s="13">
        <v>903</v>
      </c>
      <c r="D471" s="13" t="s">
        <v>76</v>
      </c>
      <c r="E471" s="13" t="s">
        <v>26</v>
      </c>
      <c r="F471" s="13">
        <v>6540100</v>
      </c>
      <c r="G471" s="33" t="s">
        <v>78</v>
      </c>
      <c r="H471" s="34">
        <f>H472</f>
        <v>1018</v>
      </c>
    </row>
    <row r="472" spans="1:11" ht="15.75" hidden="1" x14ac:dyDescent="0.2">
      <c r="A472" s="35" t="s">
        <v>0</v>
      </c>
      <c r="B472" s="8" t="s">
        <v>116</v>
      </c>
      <c r="C472" s="13">
        <v>903</v>
      </c>
      <c r="D472" s="39" t="s">
        <v>76</v>
      </c>
      <c r="E472" s="39" t="s">
        <v>26</v>
      </c>
      <c r="F472" s="39">
        <v>6540100</v>
      </c>
      <c r="G472" s="33" t="s">
        <v>79</v>
      </c>
      <c r="H472" s="41">
        <v>1018</v>
      </c>
    </row>
    <row r="473" spans="1:11" ht="15.75" x14ac:dyDescent="0.2">
      <c r="A473" s="58" t="s">
        <v>0</v>
      </c>
      <c r="B473" s="150" t="s">
        <v>40</v>
      </c>
      <c r="C473" s="68">
        <v>903</v>
      </c>
      <c r="D473" s="151" t="s">
        <v>80</v>
      </c>
      <c r="E473" s="151" t="s">
        <v>0</v>
      </c>
      <c r="F473" s="151" t="s">
        <v>0</v>
      </c>
      <c r="G473" s="101" t="s">
        <v>0</v>
      </c>
      <c r="H473" s="147">
        <f>H474</f>
        <v>6953.7</v>
      </c>
      <c r="I473" s="147">
        <f>I474</f>
        <v>1738.3230000000001</v>
      </c>
      <c r="J473" s="135">
        <f t="shared" ref="J473:J474" si="20">SUM(I473-H473)</f>
        <v>-5215.3769999999995</v>
      </c>
      <c r="K473" s="136">
        <f t="shared" ref="K473:K474" si="21">SUM(I473/H473*100)</f>
        <v>24.998533155011003</v>
      </c>
    </row>
    <row r="474" spans="1:11" ht="35.25" customHeight="1" x14ac:dyDescent="0.2">
      <c r="A474" s="7" t="s">
        <v>0</v>
      </c>
      <c r="B474" s="25" t="s">
        <v>81</v>
      </c>
      <c r="C474" s="62">
        <v>903</v>
      </c>
      <c r="D474" s="26" t="s">
        <v>80</v>
      </c>
      <c r="E474" s="26" t="s">
        <v>26</v>
      </c>
      <c r="F474" s="26" t="s">
        <v>0</v>
      </c>
      <c r="G474" s="102" t="s">
        <v>0</v>
      </c>
      <c r="H474" s="30">
        <v>6953.7</v>
      </c>
      <c r="I474" s="89">
        <v>1738.3230000000001</v>
      </c>
      <c r="J474" s="88">
        <f t="shared" si="20"/>
        <v>-5215.3769999999995</v>
      </c>
      <c r="K474" s="89">
        <f t="shared" si="21"/>
        <v>24.998533155011003</v>
      </c>
    </row>
    <row r="475" spans="1:11" ht="31.5" hidden="1" x14ac:dyDescent="0.2">
      <c r="A475" s="35" t="s">
        <v>0</v>
      </c>
      <c r="B475" s="83" t="s">
        <v>51</v>
      </c>
      <c r="C475" s="18">
        <v>903</v>
      </c>
      <c r="D475" s="84" t="s">
        <v>80</v>
      </c>
      <c r="E475" s="84" t="s">
        <v>26</v>
      </c>
      <c r="F475" s="84">
        <v>6106001</v>
      </c>
      <c r="G475" s="32" t="s">
        <v>0</v>
      </c>
      <c r="H475" s="85">
        <f>H476</f>
        <v>2315</v>
      </c>
    </row>
    <row r="476" spans="1:11" ht="31.5" hidden="1" x14ac:dyDescent="0.2">
      <c r="A476" s="3" t="s">
        <v>0</v>
      </c>
      <c r="B476" s="31" t="s">
        <v>223</v>
      </c>
      <c r="C476" s="18">
        <v>903</v>
      </c>
      <c r="D476" s="18" t="s">
        <v>80</v>
      </c>
      <c r="E476" s="18" t="s">
        <v>26</v>
      </c>
      <c r="F476" s="18">
        <v>6106001</v>
      </c>
      <c r="G476" s="32" t="s">
        <v>0</v>
      </c>
      <c r="H476" s="20">
        <f>H477</f>
        <v>2315</v>
      </c>
    </row>
    <row r="477" spans="1:11" ht="15.75" hidden="1" x14ac:dyDescent="0.2">
      <c r="A477" s="3" t="s">
        <v>0</v>
      </c>
      <c r="B477" s="31" t="s">
        <v>40</v>
      </c>
      <c r="C477" s="18">
        <v>903</v>
      </c>
      <c r="D477" s="18" t="s">
        <v>80</v>
      </c>
      <c r="E477" s="18" t="s">
        <v>26</v>
      </c>
      <c r="F477" s="18">
        <v>6106001</v>
      </c>
      <c r="G477" s="32" t="s">
        <v>41</v>
      </c>
      <c r="H477" s="20">
        <f>H478</f>
        <v>2315</v>
      </c>
    </row>
    <row r="478" spans="1:11" ht="15.75" hidden="1" x14ac:dyDescent="0.2">
      <c r="A478" s="35" t="s">
        <v>0</v>
      </c>
      <c r="B478" s="90" t="s">
        <v>82</v>
      </c>
      <c r="C478" s="18">
        <v>903</v>
      </c>
      <c r="D478" s="91" t="s">
        <v>80</v>
      </c>
      <c r="E478" s="91" t="s">
        <v>26</v>
      </c>
      <c r="F478" s="18">
        <v>6106001</v>
      </c>
      <c r="G478" s="32" t="s">
        <v>83</v>
      </c>
      <c r="H478" s="92">
        <v>2315</v>
      </c>
    </row>
    <row r="479" spans="1:11" ht="15.75" hidden="1" x14ac:dyDescent="0.2">
      <c r="B479" s="125" t="s">
        <v>40</v>
      </c>
      <c r="D479" s="126">
        <v>14</v>
      </c>
      <c r="E479" s="86" t="s">
        <v>38</v>
      </c>
      <c r="H479" s="127">
        <v>0</v>
      </c>
      <c r="I479" s="127">
        <v>0</v>
      </c>
      <c r="J479" s="127">
        <f>I479-H479</f>
        <v>0</v>
      </c>
      <c r="K479" s="127">
        <v>0</v>
      </c>
    </row>
    <row r="480" spans="1:11" ht="36.75" customHeight="1" x14ac:dyDescent="0.2">
      <c r="B480" s="49" t="s">
        <v>250</v>
      </c>
      <c r="D480" s="156"/>
      <c r="E480" s="156"/>
      <c r="F480" s="157"/>
      <c r="G480" s="157"/>
      <c r="H480" s="156"/>
      <c r="I480" s="160" t="s">
        <v>253</v>
      </c>
      <c r="J480" s="160"/>
    </row>
  </sheetData>
  <autoFilter ref="A7:H478">
    <filterColumn colId="5">
      <filters blank="1"/>
    </filterColumn>
  </autoFilter>
  <mergeCells count="6">
    <mergeCell ref="I2:K3"/>
    <mergeCell ref="A6:H6"/>
    <mergeCell ref="D480:H480"/>
    <mergeCell ref="J5:K5"/>
    <mergeCell ref="B4:J4"/>
    <mergeCell ref="I480:J480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2021-04-09T13:20:34Z</dcterms:modified>
</cp:coreProperties>
</file>