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'Лист1'!$A$5:$I$67</definedName>
    <definedName name="_xlnm.Print_Area" localSheetId="0">'Лист1'!$A$1:$G$70</definedName>
  </definedNames>
  <calcPr fullCalcOnLoad="1" refMode="R1C1"/>
</workbook>
</file>

<file path=xl/sharedStrings.xml><?xml version="1.0" encoding="utf-8"?>
<sst xmlns="http://schemas.openxmlformats.org/spreadsheetml/2006/main" count="142" uniqueCount="131">
  <si>
    <t>Наименование доходов</t>
  </si>
  <si>
    <t>НАЛОГОВЫЕ И НЕНАЛОГОВЫЕ 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</si>
  <si>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</si>
  <si>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</si>
  <si>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</si>
  <si>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</si>
  <si>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</si>
  <si>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</si>
  <si>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</si>
  <si>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</si>
  <si>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2 00 00000 00 0000 000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</si>
  <si>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</si>
  <si>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</si>
  <si>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</si>
  <si>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</si>
  <si>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</si>
  <si>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</si>
  <si>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</si>
  <si>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</si>
  <si>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</si>
  <si>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</si>
  <si>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</si>
  <si>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</si>
  <si>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</si>
  <si>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</si>
  <si>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</si>
  <si>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</si>
  <si>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</si>
  <si>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</si>
  <si>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</si>
  <si>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</si>
  <si>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</si>
  <si>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Сумма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</si>
  <si>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</si>
  <si>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</si>
  <si>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</si>
  <si>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</si>
  <si>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</si>
  <si>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</si>
  <si>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</si>
  <si>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</si>
  <si>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</si>
  <si>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</si>
  <si>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</si>
  <si>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</si>
  <si>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</si>
  <si>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</si>
  <si>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</si>
  <si>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</si>
  <si>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</si>
  <si>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</si>
  <si>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</si>
  <si>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</si>
  <si>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</si>
  <si>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</si>
  <si>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</si>
  <si>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1 05 02000 02 0000 110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</si>
  <si>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</si>
  <si>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</si>
  <si>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</si>
  <si>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</si>
  <si>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</si>
  <si>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</si>
  <si>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</si>
  <si>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</si>
  <si>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</si>
  <si>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</si>
  <si>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</si>
  <si>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</si>
  <si>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</si>
  <si>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Государственная пошлина за выдачу разрешения на установку рекламной конструкции</t>
  </si>
  <si>
    <t>1 08 07150 01 0000 110</t>
  </si>
  <si>
    <t>Прочие неналоговые доходы бюджетов муниципальных районов</t>
  </si>
  <si>
    <t>Субсидии бюджетам субъектов Российской Федерации и муниципальным образованиям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</si>
  <si>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</si>
  <si>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</si>
  <si>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1 11 05013 05 0000120</t>
  </si>
  <si>
    <t>1 14 06013 05 0000 430</t>
  </si>
  <si>
    <t xml:space="preserve"> 1 11 05325 05 0000 120</t>
  </si>
  <si>
    <t>Прочие субсидии бюджетам муниципальных районов</t>
  </si>
  <si>
    <t>Прочие межбюджетные трансферты, передаваемые бюджетам муниципальных районов</t>
  </si>
  <si>
    <t xml:space="preserve">  </t>
  </si>
  <si>
    <t>2 02 49999 05 0000 150</t>
  </si>
  <si>
    <t>2 02 40000 00 0000 150</t>
  </si>
  <si>
    <t>2 02 35082 05 0000 150</t>
  </si>
  <si>
    <t>2 02 30029 05 0000 150</t>
  </si>
  <si>
    <t>2 02 30027 05 0000 150</t>
  </si>
  <si>
    <t>2 02 30024 05 0000 150</t>
  </si>
  <si>
    <t>2 02 30000 00 0000 150</t>
  </si>
  <si>
    <t>2 02 29999 05 0000 150</t>
  </si>
  <si>
    <t>2 02 25519 05 0000 150</t>
  </si>
  <si>
    <t>2 02 25097 05 0000 150</t>
  </si>
  <si>
    <t>2 02 20000 00 0000 150</t>
  </si>
  <si>
    <t>2 02 15001 05 0000 150</t>
  </si>
  <si>
    <t>2 02 10000 00 0000 150</t>
  </si>
  <si>
    <t>Субсидия бюджетам муниципальных районов на поддержку отрасли культуры</t>
  </si>
  <si>
    <t>2 02 25497 05 0000 150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</si>
  <si>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</si>
  <si>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</si>
  <si>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</si>
  <si>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</si>
  <si>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</si>
  <si>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</si>
  <si>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</si>
  <si>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</si>
  <si>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</t>
  </si>
  <si>
    <t>Поступления доходов в бюджет муниципального образования "Гиагинский район" на 2021 год</t>
  </si>
  <si>
    <t xml:space="preserve">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</si>
  <si>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</si>
  <si>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муниципальных районов на реализацию мероприятий по обеспечению жильем молодых семей</t>
  </si>
  <si>
    <t>2 02 27372 05 0000 150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</si>
  <si>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</si>
  <si>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Е.Деркачева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</si>
  <si>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</si>
  <si>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</si>
  <si>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</si>
  <si>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</si>
  <si>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</si>
  <si>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</si>
  <si>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</si>
  <si>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</si>
  <si>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</si>
  <si>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2 02 49001 05 0000 150</t>
  </si>
  <si>
    <t xml:space="preserve">Приложение № 1                                                                                                                     к  решению Совета народных депутатов                                                            муниципального образования "Гиагинский район"                                                                  от "25" декабря 2020 года № 399 </t>
  </si>
  <si>
    <t>2 02 19999 05 0000 150</t>
  </si>
  <si>
    <t>Прочие дотации бюджетам муниципальных районов</t>
  </si>
  <si>
    <t>1 05 04000 01 0000 110</t>
  </si>
  <si>
    <t>Налог, взымаемый с применением патентной системы налогообложения</t>
  </si>
  <si>
    <t xml:space="preserve">И.о.управляющей делами  Совета народных депутатов муниципального образования "Гиагинский район"                                                      </t>
  </si>
  <si>
    <t>С.Н.Горяева</t>
  </si>
  <si>
    <t>Приложение № 1                                                                                                                     к  решению Совета народных депутатов                                                            муниципального образования "Гиагинский район"                                                                  от 26 августа 2021 года № 470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</si>
</sst>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8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84" fontId="2" fillId="0" borderId="0" xfId="0" applyNumberFormat="1" applyFont="1" applyBorder="1" applyAlignment="1">
      <alignment horizontal="center" vertical="top" wrapText="1"/>
    </xf>
    <xf numFmtId="184" fontId="0" fillId="0" borderId="0" xfId="0" applyNumberFormat="1" applyAlignment="1">
      <alignment/>
    </xf>
    <xf numFmtId="0" fontId="10" fillId="0" borderId="0" xfId="0" applyFont="1" applyAlignment="1">
      <alignment horizontal="center" wrapText="1"/>
    </xf>
    <xf numFmtId="184" fontId="3" fillId="0" borderId="0" xfId="0" applyNumberFormat="1" applyFont="1" applyAlignment="1">
      <alignment horizontal="center" wrapText="1"/>
    </xf>
    <xf numFmtId="0" fontId="10" fillId="0" borderId="11" xfId="0" applyFont="1" applyBorder="1" applyAlignment="1">
      <alignment vertical="center" wrapText="1"/>
    </xf>
    <xf numFmtId="184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184" fontId="10" fillId="0" borderId="11" xfId="0" applyNumberFormat="1" applyFont="1" applyBorder="1" applyAlignment="1">
      <alignment horizontal="center" wrapText="1"/>
    </xf>
    <xf numFmtId="0" fontId="51" fillId="0" borderId="0" xfId="0" applyFont="1" applyAlignment="1">
      <alignment/>
    </xf>
    <xf numFmtId="184" fontId="1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184" fontId="3" fillId="0" borderId="11" xfId="0" applyNumberFormat="1" applyFont="1" applyBorder="1" applyAlignment="1">
      <alignment horizontal="center" wrapText="1"/>
    </xf>
    <xf numFmtId="0" fontId="51" fillId="0" borderId="0" xfId="0" applyFont="1" applyAlignment="1">
      <alignment wrapText="1"/>
    </xf>
    <xf numFmtId="184" fontId="10" fillId="33" borderId="11" xfId="0" applyNumberFormat="1" applyFont="1" applyFill="1" applyBorder="1" applyAlignment="1">
      <alignment horizontal="center" wrapText="1"/>
    </xf>
    <xf numFmtId="184" fontId="3" fillId="33" borderId="11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184" fontId="12" fillId="0" borderId="11" xfId="0" applyNumberFormat="1" applyFont="1" applyBorder="1" applyAlignment="1">
      <alignment horizontal="center" wrapText="1"/>
    </xf>
    <xf numFmtId="0" fontId="51" fillId="0" borderId="11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0" fontId="51" fillId="33" borderId="11" xfId="0" applyFont="1" applyFill="1" applyBorder="1" applyAlignment="1">
      <alignment/>
    </xf>
    <xf numFmtId="0" fontId="51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left" wrapText="1"/>
    </xf>
    <xf numFmtId="184" fontId="1" fillId="0" borderId="0" xfId="0" applyNumberFormat="1" applyFont="1" applyAlignment="1">
      <alignment horizontal="right" wrapText="1"/>
    </xf>
    <xf numFmtId="185" fontId="10" fillId="0" borderId="11" xfId="0" applyNumberFormat="1" applyFont="1" applyBorder="1" applyAlignment="1">
      <alignment horizontal="center" wrapText="1"/>
    </xf>
    <xf numFmtId="185" fontId="10" fillId="0" borderId="11" xfId="0" applyNumberFormat="1" applyFont="1" applyBorder="1" applyAlignment="1">
      <alignment horizontal="center"/>
    </xf>
    <xf numFmtId="185" fontId="3" fillId="0" borderId="11" xfId="0" applyNumberFormat="1" applyFont="1" applyBorder="1" applyAlignment="1">
      <alignment horizontal="center" wrapText="1"/>
    </xf>
    <xf numFmtId="185" fontId="10" fillId="33" borderId="11" xfId="0" applyNumberFormat="1" applyFont="1" applyFill="1" applyBorder="1" applyAlignment="1">
      <alignment horizontal="center" wrapText="1"/>
    </xf>
    <xf numFmtId="185" fontId="3" fillId="33" borderId="11" xfId="0" applyNumberFormat="1" applyFont="1" applyFill="1" applyBorder="1" applyAlignment="1">
      <alignment horizontal="center" wrapText="1"/>
    </xf>
    <xf numFmtId="185" fontId="12" fillId="0" borderId="11" xfId="0" applyNumberFormat="1" applyFont="1" applyBorder="1" applyAlignment="1">
      <alignment horizontal="center" wrapText="1"/>
    </xf>
    <xf numFmtId="0" fontId="1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184" fontId="1" fillId="0" borderId="0" xfId="0" applyNumberFormat="1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view="pageBreakPreview" zoomScale="80" zoomScaleSheetLayoutView="80" zoomScalePageLayoutView="0" workbookViewId="0" topLeftCell="A28">
      <selection activeCell="F1" sqref="F1:G1"/>
    </sheetView>
  </sheetViews>
  <sheetFormatPr defaultColWidth="9.00390625" defaultRowHeight="12.75"/>
  <cols>
    <col min="1" max="1" width="30.25390625" style="0" customWidth="1"/>
    <col min="2" max="2" width="102.00390625" style="0" customWidth="1"/>
    <col min="3" max="4" width="23.625" style="27" hidden="1" customWidth="1"/>
    <col min="5" max="5" width="17.125" style="27" hidden="1" customWidth="1"/>
    <col min="6" max="6" width="16.75390625" style="27" hidden="1" customWidth="1"/>
    <col min="7" max="7" width="36.875" style="27" customWidth="1"/>
    <col min="8" max="8" width="27.125" style="0" customWidth="1"/>
    <col min="9" max="9" width="37.625" style="0" customWidth="1"/>
  </cols>
  <sheetData>
    <row r="1" spans="1:9" ht="116.25" customHeight="1">
      <c r="A1" s="25"/>
      <c r="B1" s="62"/>
      <c r="C1" s="62"/>
      <c r="D1" s="62"/>
      <c r="E1" s="62"/>
      <c r="F1" s="58" t="s">
        <v>130</v>
      </c>
      <c r="G1" s="59"/>
      <c r="H1" s="15"/>
      <c r="I1" s="15"/>
    </row>
    <row r="2" spans="1:9" ht="129.75" customHeight="1">
      <c r="A2" s="25"/>
      <c r="B2" s="62"/>
      <c r="C2" s="62"/>
      <c r="D2" s="62"/>
      <c r="E2" s="62"/>
      <c r="F2" s="58" t="s">
        <v>123</v>
      </c>
      <c r="G2" s="59"/>
      <c r="H2" s="15"/>
      <c r="I2" s="15"/>
    </row>
    <row r="3" spans="1:9" ht="24.75" customHeight="1">
      <c r="A3" s="61" t="s">
        <v>106</v>
      </c>
      <c r="B3" s="61"/>
      <c r="C3" s="61"/>
      <c r="D3" s="28"/>
      <c r="E3" s="28"/>
      <c r="F3" s="28"/>
      <c r="G3" s="28"/>
      <c r="H3" s="18"/>
      <c r="I3" s="18"/>
    </row>
    <row r="4" spans="1:9" ht="18" customHeight="1">
      <c r="A4" s="28"/>
      <c r="B4" s="28"/>
      <c r="C4" s="29" t="s">
        <v>33</v>
      </c>
      <c r="D4" s="29" t="s">
        <v>33</v>
      </c>
      <c r="E4" s="29" t="s">
        <v>33</v>
      </c>
      <c r="F4" s="29" t="s">
        <v>33</v>
      </c>
      <c r="G4" s="29" t="s">
        <v>33</v>
      </c>
      <c r="H4" s="7"/>
      <c r="I4" s="7" t="s">
        <v>105</v>
      </c>
    </row>
    <row r="5" spans="1:9" ht="37.5">
      <c r="A5" s="30" t="s">
        <v>13</v>
      </c>
      <c r="B5" s="10" t="s">
        <v>0</v>
      </c>
      <c r="C5" s="31" t="s">
        <v>32</v>
      </c>
      <c r="D5" s="31" t="s">
        <v>32</v>
      </c>
      <c r="E5" s="31" t="s">
        <v>32</v>
      </c>
      <c r="F5" s="31" t="s">
        <v>32</v>
      </c>
      <c r="G5" s="31" t="s">
        <v>32</v>
      </c>
      <c r="H5" s="19"/>
      <c r="I5" s="19"/>
    </row>
    <row r="6" spans="1:9" ht="18.75">
      <c r="A6" s="10" t="s">
        <v>21</v>
      </c>
      <c r="B6" s="32" t="s">
        <v>1</v>
      </c>
      <c r="C6" s="33">
        <f>C7+C25</f>
        <v>182911.40000000002</v>
      </c>
      <c r="D6" s="52">
        <f>D7+D25</f>
        <v>57779.00000000001</v>
      </c>
      <c r="E6" s="33">
        <f>E7+E25</f>
        <v>240690.40000000002</v>
      </c>
      <c r="F6" s="33">
        <f>F7+F25</f>
        <v>48295.3</v>
      </c>
      <c r="G6" s="33">
        <f>G7+G25</f>
        <v>288985.7</v>
      </c>
      <c r="H6" s="20"/>
      <c r="I6" s="20"/>
    </row>
    <row r="7" spans="1:9" ht="18.75">
      <c r="A7" s="10"/>
      <c r="B7" s="32" t="s">
        <v>31</v>
      </c>
      <c r="C7" s="33">
        <f>C8+C15+C20+C22+C10</f>
        <v>132940.1</v>
      </c>
      <c r="D7" s="52">
        <f>D8+D15+D20+D22+D10</f>
        <v>57779.00000000001</v>
      </c>
      <c r="E7" s="33">
        <f>E8+E15+E20+E22+E10</f>
        <v>190719.1</v>
      </c>
      <c r="F7" s="33">
        <f>F8+F15+F20+F22+F10</f>
        <v>13186</v>
      </c>
      <c r="G7" s="33">
        <f>G8+G15+G20+G22+G10</f>
        <v>203905.1</v>
      </c>
      <c r="H7" s="20"/>
      <c r="I7" s="20"/>
    </row>
    <row r="8" spans="1:9" ht="18.75">
      <c r="A8" s="10" t="s">
        <v>22</v>
      </c>
      <c r="B8" s="34" t="s">
        <v>35</v>
      </c>
      <c r="C8" s="35">
        <f>C9</f>
        <v>68922</v>
      </c>
      <c r="D8" s="53">
        <f>D9</f>
        <v>1024.7</v>
      </c>
      <c r="E8" s="35">
        <f>E9</f>
        <v>69946.7</v>
      </c>
      <c r="F8" s="35">
        <f>F9</f>
        <v>0</v>
      </c>
      <c r="G8" s="35">
        <f>G9</f>
        <v>69946.7</v>
      </c>
      <c r="H8" s="21"/>
      <c r="I8" s="21"/>
    </row>
    <row r="9" spans="1:9" ht="18.75">
      <c r="A9" s="11" t="s">
        <v>48</v>
      </c>
      <c r="B9" s="36" t="s">
        <v>2</v>
      </c>
      <c r="C9" s="37">
        <v>68922</v>
      </c>
      <c r="D9" s="54">
        <v>1024.7</v>
      </c>
      <c r="E9" s="37">
        <f>C9+D9</f>
        <v>69946.7</v>
      </c>
      <c r="F9" s="37"/>
      <c r="G9" s="37">
        <f>E9+F9</f>
        <v>69946.7</v>
      </c>
      <c r="H9" s="22"/>
      <c r="I9" s="22"/>
    </row>
    <row r="10" spans="1:9" ht="37.5">
      <c r="A10" s="10" t="s">
        <v>49</v>
      </c>
      <c r="B10" s="38" t="s">
        <v>34</v>
      </c>
      <c r="C10" s="39">
        <f>C11+C12+C13+C14</f>
        <v>475.59999999999997</v>
      </c>
      <c r="D10" s="55">
        <f>D11+D12+D13+D14</f>
        <v>0</v>
      </c>
      <c r="E10" s="39">
        <f>E11+E12+E13+E14</f>
        <v>475.59999999999997</v>
      </c>
      <c r="F10" s="39">
        <f>F11+F12+F13+F14</f>
        <v>0</v>
      </c>
      <c r="G10" s="39">
        <f>G11+G12+G13+G14</f>
        <v>475.59999999999997</v>
      </c>
      <c r="H10" s="23"/>
      <c r="I10" s="23"/>
    </row>
    <row r="11" spans="1:9" ht="58.5" customHeight="1">
      <c r="A11" s="11" t="s">
        <v>17</v>
      </c>
      <c r="B11" s="36" t="s">
        <v>50</v>
      </c>
      <c r="C11" s="40">
        <v>223.3</v>
      </c>
      <c r="D11" s="56">
        <v>0</v>
      </c>
      <c r="E11" s="37">
        <f>C11+D11</f>
        <v>223.3</v>
      </c>
      <c r="F11" s="37"/>
      <c r="G11" s="37">
        <f>E11+F11</f>
        <v>223.3</v>
      </c>
      <c r="H11" s="22"/>
      <c r="I11" s="22"/>
    </row>
    <row r="12" spans="1:9" ht="77.25" customHeight="1">
      <c r="A12" s="11" t="s">
        <v>18</v>
      </c>
      <c r="B12" s="36" t="s">
        <v>51</v>
      </c>
      <c r="C12" s="40">
        <v>1.4</v>
      </c>
      <c r="D12" s="56">
        <v>0</v>
      </c>
      <c r="E12" s="37">
        <f>C12+D12</f>
        <v>1.4</v>
      </c>
      <c r="F12" s="37"/>
      <c r="G12" s="37">
        <f>E12+F12</f>
        <v>1.4</v>
      </c>
      <c r="H12" s="22"/>
      <c r="I12" s="22"/>
    </row>
    <row r="13" spans="1:9" ht="60" customHeight="1">
      <c r="A13" s="11" t="s">
        <v>19</v>
      </c>
      <c r="B13" s="36" t="s">
        <v>52</v>
      </c>
      <c r="C13" s="40">
        <v>288.2</v>
      </c>
      <c r="D13" s="56">
        <v>0</v>
      </c>
      <c r="E13" s="37">
        <f>C13+D13</f>
        <v>288.2</v>
      </c>
      <c r="F13" s="37"/>
      <c r="G13" s="37">
        <f>E13+F13</f>
        <v>288.2</v>
      </c>
      <c r="H13" s="22"/>
      <c r="I13" s="22"/>
    </row>
    <row r="14" spans="1:9" ht="60.75" customHeight="1">
      <c r="A14" s="11" t="s">
        <v>20</v>
      </c>
      <c r="B14" s="36" t="s">
        <v>53</v>
      </c>
      <c r="C14" s="40">
        <v>-37.3</v>
      </c>
      <c r="D14" s="56">
        <v>0</v>
      </c>
      <c r="E14" s="37">
        <f>C14+D14</f>
        <v>-37.3</v>
      </c>
      <c r="F14" s="37"/>
      <c r="G14" s="37">
        <f>E14+F14</f>
        <v>-37.3</v>
      </c>
      <c r="H14" s="22"/>
      <c r="I14" s="22"/>
    </row>
    <row r="15" spans="1:9" ht="18.75">
      <c r="A15" s="10" t="s">
        <v>23</v>
      </c>
      <c r="B15" s="34" t="s">
        <v>36</v>
      </c>
      <c r="C15" s="33">
        <f>C16+C17+C19</f>
        <v>33599.399999999994</v>
      </c>
      <c r="D15" s="52">
        <f>D16+D17+D19</f>
        <v>2563.6000000000004</v>
      </c>
      <c r="E15" s="33">
        <f>E16+E17+E19+E18</f>
        <v>36163</v>
      </c>
      <c r="F15" s="33">
        <f>F16+F17+F19+F18</f>
        <v>13186</v>
      </c>
      <c r="G15" s="33">
        <f>G16+G17+G19+G18</f>
        <v>49349</v>
      </c>
      <c r="H15" s="20"/>
      <c r="I15" s="20"/>
    </row>
    <row r="16" spans="1:9" ht="24.75" customHeight="1">
      <c r="A16" s="11" t="s">
        <v>54</v>
      </c>
      <c r="B16" s="36" t="s">
        <v>55</v>
      </c>
      <c r="C16" s="37">
        <v>18130.6</v>
      </c>
      <c r="D16" s="54">
        <v>1574.4</v>
      </c>
      <c r="E16" s="37">
        <f>C16+D16</f>
        <v>19705</v>
      </c>
      <c r="F16" s="37"/>
      <c r="G16" s="37">
        <f>E16+F16</f>
        <v>19705</v>
      </c>
      <c r="H16" s="22"/>
      <c r="I16" s="22"/>
    </row>
    <row r="17" spans="1:9" ht="18.75">
      <c r="A17" s="11" t="s">
        <v>56</v>
      </c>
      <c r="B17" s="41" t="s">
        <v>3</v>
      </c>
      <c r="C17" s="37">
        <v>1457</v>
      </c>
      <c r="D17" s="54">
        <v>0</v>
      </c>
      <c r="E17" s="37">
        <f>C17+D17</f>
        <v>1457</v>
      </c>
      <c r="F17" s="37"/>
      <c r="G17" s="37">
        <f>E17+F17</f>
        <v>1457</v>
      </c>
      <c r="H17" s="22"/>
      <c r="I17" s="22"/>
    </row>
    <row r="18" spans="1:9" ht="18.75">
      <c r="A18" s="11" t="s">
        <v>24</v>
      </c>
      <c r="B18" s="41" t="s">
        <v>4</v>
      </c>
      <c r="C18" s="37">
        <v>14011.8</v>
      </c>
      <c r="D18" s="54">
        <v>989.2</v>
      </c>
      <c r="E18" s="37">
        <f>C18+D18</f>
        <v>15001</v>
      </c>
      <c r="F18" s="37">
        <v>9926</v>
      </c>
      <c r="G18" s="37">
        <f>E18+F18</f>
        <v>24927</v>
      </c>
      <c r="H18" s="22"/>
      <c r="I18" s="22"/>
    </row>
    <row r="19" spans="1:9" ht="18.75">
      <c r="A19" s="11" t="s">
        <v>126</v>
      </c>
      <c r="B19" s="41" t="s">
        <v>127</v>
      </c>
      <c r="C19" s="37">
        <v>14011.8</v>
      </c>
      <c r="D19" s="54">
        <v>989.2</v>
      </c>
      <c r="E19" s="37">
        <v>0</v>
      </c>
      <c r="F19" s="37">
        <v>3260</v>
      </c>
      <c r="G19" s="37">
        <f>E19+F19</f>
        <v>3260</v>
      </c>
      <c r="H19" s="22"/>
      <c r="I19" s="22"/>
    </row>
    <row r="20" spans="1:9" ht="18.75">
      <c r="A20" s="10" t="s">
        <v>25</v>
      </c>
      <c r="B20" s="34" t="s">
        <v>37</v>
      </c>
      <c r="C20" s="33">
        <f>C21</f>
        <v>27092</v>
      </c>
      <c r="D20" s="52">
        <f>D21</f>
        <v>53540.8</v>
      </c>
      <c r="E20" s="33">
        <f>E21</f>
        <v>80632.8</v>
      </c>
      <c r="F20" s="33">
        <f>F21</f>
        <v>0</v>
      </c>
      <c r="G20" s="33">
        <f>G21</f>
        <v>80632.8</v>
      </c>
      <c r="H20" s="20"/>
      <c r="I20" s="20"/>
    </row>
    <row r="21" spans="1:9" ht="18.75">
      <c r="A21" s="11" t="s">
        <v>26</v>
      </c>
      <c r="B21" s="36" t="s">
        <v>5</v>
      </c>
      <c r="C21" s="37">
        <v>27092</v>
      </c>
      <c r="D21" s="54">
        <v>53540.8</v>
      </c>
      <c r="E21" s="37">
        <f>C21+D21</f>
        <v>80632.8</v>
      </c>
      <c r="F21" s="37"/>
      <c r="G21" s="37">
        <f>E21+F21</f>
        <v>80632.8</v>
      </c>
      <c r="H21" s="22"/>
      <c r="I21" s="22"/>
    </row>
    <row r="22" spans="1:9" ht="18.75">
      <c r="A22" s="10" t="s">
        <v>27</v>
      </c>
      <c r="B22" s="34" t="s">
        <v>38</v>
      </c>
      <c r="C22" s="33">
        <f>C23+C24</f>
        <v>2851.1</v>
      </c>
      <c r="D22" s="52">
        <f>D23+D24</f>
        <v>649.9</v>
      </c>
      <c r="E22" s="33">
        <f>E23+E24</f>
        <v>3501</v>
      </c>
      <c r="F22" s="33">
        <f>F23+F24</f>
        <v>0</v>
      </c>
      <c r="G22" s="33">
        <f>G23+G24</f>
        <v>3501</v>
      </c>
      <c r="H22" s="20"/>
      <c r="I22" s="20"/>
    </row>
    <row r="23" spans="1:9" ht="39" customHeight="1">
      <c r="A23" s="11" t="s">
        <v>28</v>
      </c>
      <c r="B23" s="41" t="s">
        <v>57</v>
      </c>
      <c r="C23" s="37">
        <v>2841.1</v>
      </c>
      <c r="D23" s="54">
        <v>649.9</v>
      </c>
      <c r="E23" s="37">
        <f>C23+D23</f>
        <v>3491</v>
      </c>
      <c r="F23" s="37"/>
      <c r="G23" s="37">
        <f>E23+F23</f>
        <v>3491</v>
      </c>
      <c r="H23" s="22"/>
      <c r="I23" s="22"/>
    </row>
    <row r="24" spans="1:9" ht="26.25" customHeight="1">
      <c r="A24" s="11" t="s">
        <v>71</v>
      </c>
      <c r="B24" s="41" t="s">
        <v>70</v>
      </c>
      <c r="C24" s="37">
        <v>10</v>
      </c>
      <c r="D24" s="54">
        <v>0</v>
      </c>
      <c r="E24" s="37">
        <f>C24+D24</f>
        <v>10</v>
      </c>
      <c r="F24" s="37"/>
      <c r="G24" s="37">
        <f>E24+F24</f>
        <v>10</v>
      </c>
      <c r="H24" s="22"/>
      <c r="I24" s="22"/>
    </row>
    <row r="25" spans="1:9" ht="18.75">
      <c r="A25" s="11"/>
      <c r="B25" s="42" t="s">
        <v>40</v>
      </c>
      <c r="C25" s="43">
        <f>C26+C33+C35+C38+C39</f>
        <v>49971.3</v>
      </c>
      <c r="D25" s="57">
        <f>D26+D33+D35+D38+D39</f>
        <v>0</v>
      </c>
      <c r="E25" s="43">
        <f>E26+E33+E35+E38+E39</f>
        <v>49971.3</v>
      </c>
      <c r="F25" s="43">
        <f>F26+F33+F35+F38+F39</f>
        <v>35109.3</v>
      </c>
      <c r="G25" s="43">
        <f>G26+G33+G35+G38+G39</f>
        <v>85080.59999999999</v>
      </c>
      <c r="H25" s="24"/>
      <c r="I25" s="24"/>
    </row>
    <row r="26" spans="1:9" ht="37.5">
      <c r="A26" s="10" t="s">
        <v>29</v>
      </c>
      <c r="B26" s="38" t="s">
        <v>39</v>
      </c>
      <c r="C26" s="33">
        <f>C27+C28+C29+C30+C32+C31</f>
        <v>45366.1</v>
      </c>
      <c r="D26" s="52">
        <f>D27+D28+D29+D30+D32+D31</f>
        <v>0</v>
      </c>
      <c r="E26" s="33">
        <f>E27+E28+E29+E30+E32+E31</f>
        <v>45366.1</v>
      </c>
      <c r="F26" s="33">
        <f>F27+F28+F29+F30+F32+F31</f>
        <v>35109.3</v>
      </c>
      <c r="G26" s="33">
        <f>G27+G28+G29+G30+G32+G31</f>
        <v>80475.4</v>
      </c>
      <c r="H26" s="20"/>
      <c r="I26" s="20"/>
    </row>
    <row r="27" spans="1:9" ht="37.5">
      <c r="A27" s="11" t="s">
        <v>58</v>
      </c>
      <c r="B27" s="36" t="s">
        <v>15</v>
      </c>
      <c r="C27" s="37">
        <v>2</v>
      </c>
      <c r="D27" s="54">
        <v>0</v>
      </c>
      <c r="E27" s="37">
        <f aca="true" t="shared" si="0" ref="E27:G32">C27+D27</f>
        <v>2</v>
      </c>
      <c r="F27" s="37"/>
      <c r="G27" s="37">
        <f t="shared" si="0"/>
        <v>2</v>
      </c>
      <c r="H27" s="22"/>
      <c r="I27" s="22"/>
    </row>
    <row r="28" spans="1:9" ht="75" customHeight="1">
      <c r="A28" s="11" t="s">
        <v>76</v>
      </c>
      <c r="B28" s="41" t="s">
        <v>75</v>
      </c>
      <c r="C28" s="37">
        <v>41674</v>
      </c>
      <c r="D28" s="54">
        <v>0</v>
      </c>
      <c r="E28" s="37">
        <f t="shared" si="0"/>
        <v>41674</v>
      </c>
      <c r="F28" s="37">
        <v>32188.5</v>
      </c>
      <c r="G28" s="37">
        <f t="shared" si="0"/>
        <v>73862.5</v>
      </c>
      <c r="H28" s="22"/>
      <c r="I28" s="22"/>
    </row>
    <row r="29" spans="1:9" ht="75">
      <c r="A29" s="11" t="s">
        <v>6</v>
      </c>
      <c r="B29" s="41" t="s">
        <v>59</v>
      </c>
      <c r="C29" s="37">
        <v>2947.2</v>
      </c>
      <c r="D29" s="54">
        <v>0</v>
      </c>
      <c r="E29" s="37">
        <f t="shared" si="0"/>
        <v>2947.2</v>
      </c>
      <c r="F29" s="37">
        <v>2920.8</v>
      </c>
      <c r="G29" s="37">
        <f t="shared" si="0"/>
        <v>5868</v>
      </c>
      <c r="H29" s="22"/>
      <c r="I29" s="22"/>
    </row>
    <row r="30" spans="1:9" ht="63" customHeight="1">
      <c r="A30" s="12" t="s">
        <v>7</v>
      </c>
      <c r="B30" s="41" t="s">
        <v>16</v>
      </c>
      <c r="C30" s="37">
        <v>241.7</v>
      </c>
      <c r="D30" s="54">
        <v>0</v>
      </c>
      <c r="E30" s="37">
        <f t="shared" si="0"/>
        <v>241.7</v>
      </c>
      <c r="F30" s="37"/>
      <c r="G30" s="37">
        <f t="shared" si="0"/>
        <v>241.7</v>
      </c>
      <c r="H30" s="22"/>
      <c r="I30" s="22"/>
    </row>
    <row r="31" spans="1:9" ht="75" customHeight="1">
      <c r="A31" s="12" t="s">
        <v>78</v>
      </c>
      <c r="B31" s="41" t="s">
        <v>99</v>
      </c>
      <c r="C31" s="37">
        <v>489.8</v>
      </c>
      <c r="D31" s="54">
        <v>0</v>
      </c>
      <c r="E31" s="37">
        <f t="shared" si="0"/>
        <v>489.8</v>
      </c>
      <c r="F31" s="37"/>
      <c r="G31" s="37">
        <f t="shared" si="0"/>
        <v>489.8</v>
      </c>
      <c r="H31" s="22"/>
      <c r="I31" s="22"/>
    </row>
    <row r="32" spans="1:9" ht="75">
      <c r="A32" s="12" t="s">
        <v>107</v>
      </c>
      <c r="B32" s="41" t="s">
        <v>108</v>
      </c>
      <c r="C32" s="37">
        <v>11.4</v>
      </c>
      <c r="D32" s="54">
        <v>0</v>
      </c>
      <c r="E32" s="37">
        <f t="shared" si="0"/>
        <v>11.4</v>
      </c>
      <c r="F32" s="37"/>
      <c r="G32" s="37">
        <f t="shared" si="0"/>
        <v>11.4</v>
      </c>
      <c r="H32" s="22"/>
      <c r="I32" s="22"/>
    </row>
    <row r="33" spans="1:9" ht="18.75">
      <c r="A33" s="10" t="s">
        <v>60</v>
      </c>
      <c r="B33" s="38" t="s">
        <v>41</v>
      </c>
      <c r="C33" s="33">
        <f>C34</f>
        <v>334.3</v>
      </c>
      <c r="D33" s="52">
        <f>D34</f>
        <v>0</v>
      </c>
      <c r="E33" s="33">
        <f>E34</f>
        <v>334.3</v>
      </c>
      <c r="F33" s="33">
        <f>F34</f>
        <v>0</v>
      </c>
      <c r="G33" s="33">
        <f>G34</f>
        <v>334.3</v>
      </c>
      <c r="H33" s="20"/>
      <c r="I33" s="20"/>
    </row>
    <row r="34" spans="1:9" ht="18.75">
      <c r="A34" s="11" t="s">
        <v>30</v>
      </c>
      <c r="B34" s="36" t="s">
        <v>8</v>
      </c>
      <c r="C34" s="37">
        <v>334.3</v>
      </c>
      <c r="D34" s="54">
        <v>0</v>
      </c>
      <c r="E34" s="37">
        <f>C34+D34</f>
        <v>334.3</v>
      </c>
      <c r="F34" s="37"/>
      <c r="G34" s="37">
        <f>E34+F34</f>
        <v>334.3</v>
      </c>
      <c r="H34" s="22"/>
      <c r="I34" s="22"/>
    </row>
    <row r="35" spans="1:9" ht="37.5">
      <c r="A35" s="10" t="s">
        <v>9</v>
      </c>
      <c r="B35" s="38" t="s">
        <v>42</v>
      </c>
      <c r="C35" s="33">
        <f>C36+C37</f>
        <v>3281.9</v>
      </c>
      <c r="D35" s="52">
        <f>D36+D37</f>
        <v>0</v>
      </c>
      <c r="E35" s="33">
        <f>E36+E37</f>
        <v>3281.9</v>
      </c>
      <c r="F35" s="33">
        <f>F36+F37</f>
        <v>0</v>
      </c>
      <c r="G35" s="33">
        <f>G36+G37</f>
        <v>3281.9</v>
      </c>
      <c r="H35" s="20"/>
      <c r="I35" s="20"/>
    </row>
    <row r="36" spans="1:9" ht="56.25">
      <c r="A36" s="12" t="s">
        <v>77</v>
      </c>
      <c r="B36" s="41" t="s">
        <v>102</v>
      </c>
      <c r="C36" s="37">
        <v>200</v>
      </c>
      <c r="D36" s="54">
        <v>0</v>
      </c>
      <c r="E36" s="37">
        <f>C36+D36</f>
        <v>200</v>
      </c>
      <c r="F36" s="37"/>
      <c r="G36" s="37">
        <f>E36+F36</f>
        <v>200</v>
      </c>
      <c r="H36" s="22"/>
      <c r="I36" s="22"/>
    </row>
    <row r="37" spans="1:9" ht="78" customHeight="1">
      <c r="A37" s="12" t="s">
        <v>100</v>
      </c>
      <c r="B37" s="41" t="s">
        <v>101</v>
      </c>
      <c r="C37" s="37">
        <v>3081.9</v>
      </c>
      <c r="D37" s="54">
        <v>0</v>
      </c>
      <c r="E37" s="37">
        <f>C37+D37</f>
        <v>3081.9</v>
      </c>
      <c r="F37" s="37"/>
      <c r="G37" s="37">
        <f>E37+F37</f>
        <v>3081.9</v>
      </c>
      <c r="H37" s="22"/>
      <c r="I37" s="22"/>
    </row>
    <row r="38" spans="1:9" ht="18.75">
      <c r="A38" s="10" t="s">
        <v>61</v>
      </c>
      <c r="B38" s="44" t="s">
        <v>43</v>
      </c>
      <c r="C38" s="33">
        <v>839</v>
      </c>
      <c r="D38" s="52">
        <v>0</v>
      </c>
      <c r="E38" s="33">
        <f>C38+D38</f>
        <v>839</v>
      </c>
      <c r="F38" s="33"/>
      <c r="G38" s="33">
        <f>E38+F38</f>
        <v>839</v>
      </c>
      <c r="H38" s="20"/>
      <c r="I38" s="20"/>
    </row>
    <row r="39" spans="1:9" ht="18.75">
      <c r="A39" s="10" t="s">
        <v>62</v>
      </c>
      <c r="B39" s="44" t="s">
        <v>46</v>
      </c>
      <c r="C39" s="33">
        <f>C40</f>
        <v>150</v>
      </c>
      <c r="D39" s="52">
        <f>D40</f>
        <v>0</v>
      </c>
      <c r="E39" s="33">
        <f>E40</f>
        <v>150</v>
      </c>
      <c r="F39" s="33">
        <f>F40</f>
        <v>0</v>
      </c>
      <c r="G39" s="33">
        <f>G40</f>
        <v>150</v>
      </c>
      <c r="H39" s="20"/>
      <c r="I39" s="20"/>
    </row>
    <row r="40" spans="1:9" ht="18.75">
      <c r="A40" s="11" t="s">
        <v>47</v>
      </c>
      <c r="B40" s="45" t="s">
        <v>72</v>
      </c>
      <c r="C40" s="37">
        <v>150</v>
      </c>
      <c r="D40" s="54">
        <v>0</v>
      </c>
      <c r="E40" s="37">
        <f>C40+D40</f>
        <v>150</v>
      </c>
      <c r="F40" s="37"/>
      <c r="G40" s="37">
        <f>E40+F40</f>
        <v>150</v>
      </c>
      <c r="H40" s="22"/>
      <c r="I40" s="22"/>
    </row>
    <row r="41" spans="1:9" s="9" customFormat="1" ht="18.75">
      <c r="A41" s="13" t="s">
        <v>10</v>
      </c>
      <c r="B41" s="46" t="s">
        <v>44</v>
      </c>
      <c r="C41" s="39">
        <f>C43+C56+C62+C46</f>
        <v>523035.7404</v>
      </c>
      <c r="D41" s="55">
        <f>D43+D56+D62+D46</f>
        <v>475449.2498</v>
      </c>
      <c r="E41" s="39">
        <f>E43+E56+E62+E46</f>
        <v>998484.9902</v>
      </c>
      <c r="F41" s="39">
        <f>F43+F56+F62+F46</f>
        <v>1693.8080000000045</v>
      </c>
      <c r="G41" s="39">
        <f>G43+G56+G62+G46</f>
        <v>1000178.7982</v>
      </c>
      <c r="H41" s="23"/>
      <c r="I41" s="23"/>
    </row>
    <row r="42" spans="1:9" s="8" customFormat="1" ht="37.5">
      <c r="A42" s="13" t="s">
        <v>65</v>
      </c>
      <c r="B42" s="47" t="s">
        <v>63</v>
      </c>
      <c r="C42" s="39">
        <f>C43+C56+C62+C46</f>
        <v>523035.7404</v>
      </c>
      <c r="D42" s="55">
        <f>D43+D56+D62+D46</f>
        <v>475449.2498</v>
      </c>
      <c r="E42" s="39">
        <f>E43+E56+E62+E46</f>
        <v>998484.9902</v>
      </c>
      <c r="F42" s="39">
        <f>F43+F56+F62+F46</f>
        <v>1693.8080000000045</v>
      </c>
      <c r="G42" s="39">
        <f>G43+G56+G62+G46</f>
        <v>1000178.7982</v>
      </c>
      <c r="H42" s="23"/>
      <c r="I42" s="23"/>
    </row>
    <row r="43" spans="1:9" s="8" customFormat="1" ht="37.5">
      <c r="A43" s="13" t="s">
        <v>94</v>
      </c>
      <c r="B43" s="47" t="s">
        <v>66</v>
      </c>
      <c r="C43" s="39">
        <f>C44</f>
        <v>143918</v>
      </c>
      <c r="D43" s="55">
        <f>D44</f>
        <v>0</v>
      </c>
      <c r="E43" s="39">
        <f>E44</f>
        <v>143918</v>
      </c>
      <c r="F43" s="39">
        <f>F44+F45</f>
        <v>1693.788</v>
      </c>
      <c r="G43" s="39">
        <f>G44+G45</f>
        <v>145611.788</v>
      </c>
      <c r="H43" s="23"/>
      <c r="I43" s="23"/>
    </row>
    <row r="44" spans="1:9" s="8" customFormat="1" ht="37.5">
      <c r="A44" s="14" t="s">
        <v>93</v>
      </c>
      <c r="B44" s="48" t="s">
        <v>45</v>
      </c>
      <c r="C44" s="37">
        <v>143918</v>
      </c>
      <c r="D44" s="54">
        <v>0</v>
      </c>
      <c r="E44" s="37">
        <f>C44+D44</f>
        <v>143918</v>
      </c>
      <c r="F44" s="37"/>
      <c r="G44" s="37">
        <f>E44+F44</f>
        <v>143918</v>
      </c>
      <c r="H44" s="22"/>
      <c r="I44" s="22"/>
    </row>
    <row r="45" spans="1:9" s="8" customFormat="1" ht="18.75">
      <c r="A45" s="14" t="s">
        <v>124</v>
      </c>
      <c r="B45" s="48" t="s">
        <v>125</v>
      </c>
      <c r="C45" s="37">
        <v>143918</v>
      </c>
      <c r="D45" s="54">
        <v>0</v>
      </c>
      <c r="E45" s="37">
        <v>0</v>
      </c>
      <c r="F45" s="37">
        <v>1693.788</v>
      </c>
      <c r="G45" s="37">
        <f>E45+F45</f>
        <v>1693.788</v>
      </c>
      <c r="H45" s="22"/>
      <c r="I45" s="22"/>
    </row>
    <row r="46" spans="1:9" s="8" customFormat="1" ht="37.5">
      <c r="A46" s="13" t="s">
        <v>92</v>
      </c>
      <c r="B46" s="49" t="s">
        <v>73</v>
      </c>
      <c r="C46" s="39">
        <f>C47+C48+C49+C50+C52+C53+C55+C51</f>
        <v>103619.34039999999</v>
      </c>
      <c r="D46" s="55">
        <f>D47+D48+D49+D50+D52+D53+D55+D51+D54</f>
        <v>468305.2498</v>
      </c>
      <c r="E46" s="39">
        <f>E47+E48+E49+E50+E52+E53+E55+E51+E54</f>
        <v>123776.2202</v>
      </c>
      <c r="F46" s="39">
        <f>F47+F48+F49+F50+F52+F53+F55+F51+F54</f>
        <v>81451.26</v>
      </c>
      <c r="G46" s="39">
        <f>G47+G48+G49+G50+G52+G53+G55+G51+G54</f>
        <v>205227.4802</v>
      </c>
      <c r="H46" s="23"/>
      <c r="I46" s="23"/>
    </row>
    <row r="47" spans="1:9" s="16" customFormat="1" ht="56.25">
      <c r="A47" s="14" t="s">
        <v>91</v>
      </c>
      <c r="B47" s="48" t="s">
        <v>74</v>
      </c>
      <c r="C47" s="40">
        <v>3163.63636</v>
      </c>
      <c r="D47" s="56">
        <v>0</v>
      </c>
      <c r="E47" s="37">
        <f aca="true" t="shared" si="1" ref="E47:G55">C47+D47</f>
        <v>3163.63636</v>
      </c>
      <c r="F47" s="37"/>
      <c r="G47" s="37">
        <f t="shared" si="1"/>
        <v>3163.63636</v>
      </c>
      <c r="H47" s="22"/>
      <c r="I47" s="22"/>
    </row>
    <row r="48" spans="1:9" s="16" customFormat="1" ht="56.25">
      <c r="A48" s="14" t="s">
        <v>103</v>
      </c>
      <c r="B48" s="48" t="s">
        <v>104</v>
      </c>
      <c r="C48" s="40">
        <v>16781.1</v>
      </c>
      <c r="D48" s="56">
        <v>0</v>
      </c>
      <c r="E48" s="37">
        <f t="shared" si="1"/>
        <v>16781.1</v>
      </c>
      <c r="F48" s="37"/>
      <c r="G48" s="37">
        <f t="shared" si="1"/>
        <v>16781.1</v>
      </c>
      <c r="H48" s="22"/>
      <c r="I48" s="22"/>
    </row>
    <row r="49" spans="1:9" s="16" customFormat="1" ht="37.5">
      <c r="A49" s="14" t="s">
        <v>96</v>
      </c>
      <c r="B49" s="48" t="s">
        <v>109</v>
      </c>
      <c r="C49" s="40">
        <v>1894.8</v>
      </c>
      <c r="D49" s="56">
        <v>713.14857</v>
      </c>
      <c r="E49" s="37">
        <f t="shared" si="1"/>
        <v>2607.94857</v>
      </c>
      <c r="F49" s="37"/>
      <c r="G49" s="37">
        <f t="shared" si="1"/>
        <v>2607.94857</v>
      </c>
      <c r="H49" s="22"/>
      <c r="I49" s="22"/>
    </row>
    <row r="50" spans="1:9" s="16" customFormat="1" ht="29.25" customHeight="1">
      <c r="A50" s="14" t="s">
        <v>90</v>
      </c>
      <c r="B50" s="48" t="s">
        <v>95</v>
      </c>
      <c r="C50" s="40">
        <f>23672.7+100</f>
        <v>23772.7</v>
      </c>
      <c r="D50" s="56">
        <v>1.2</v>
      </c>
      <c r="E50" s="37">
        <f t="shared" si="1"/>
        <v>23773.9</v>
      </c>
      <c r="F50" s="37"/>
      <c r="G50" s="37">
        <f t="shared" si="1"/>
        <v>23773.9</v>
      </c>
      <c r="H50" s="22"/>
      <c r="I50" s="22"/>
    </row>
    <row r="51" spans="1:9" s="16" customFormat="1" ht="56.25">
      <c r="A51" s="14" t="s">
        <v>97</v>
      </c>
      <c r="B51" s="48" t="s">
        <v>98</v>
      </c>
      <c r="C51" s="40">
        <v>4040.40404</v>
      </c>
      <c r="D51" s="56">
        <v>0</v>
      </c>
      <c r="E51" s="37">
        <f t="shared" si="1"/>
        <v>4040.40404</v>
      </c>
      <c r="F51" s="37"/>
      <c r="G51" s="37">
        <f t="shared" si="1"/>
        <v>4040.40404</v>
      </c>
      <c r="H51" s="22"/>
      <c r="I51" s="22"/>
    </row>
    <row r="52" spans="1:9" s="16" customFormat="1" ht="37.5">
      <c r="A52" s="14" t="s">
        <v>119</v>
      </c>
      <c r="B52" s="48" t="s">
        <v>120</v>
      </c>
      <c r="C52" s="40">
        <v>0</v>
      </c>
      <c r="D52" s="56">
        <v>945.47123</v>
      </c>
      <c r="E52" s="37">
        <f t="shared" si="1"/>
        <v>945.47123</v>
      </c>
      <c r="F52" s="37">
        <v>81451.26</v>
      </c>
      <c r="G52" s="37">
        <f t="shared" si="1"/>
        <v>82396.73122999999</v>
      </c>
      <c r="H52" s="22"/>
      <c r="I52" s="22"/>
    </row>
    <row r="53" spans="1:9" s="16" customFormat="1" ht="57.75" customHeight="1">
      <c r="A53" s="14" t="s">
        <v>110</v>
      </c>
      <c r="B53" s="48" t="s">
        <v>111</v>
      </c>
      <c r="C53" s="40">
        <v>35459.5</v>
      </c>
      <c r="D53" s="56">
        <v>18497.06</v>
      </c>
      <c r="E53" s="37">
        <f t="shared" si="1"/>
        <v>53956.56</v>
      </c>
      <c r="F53" s="37"/>
      <c r="G53" s="37">
        <f t="shared" si="1"/>
        <v>53956.56</v>
      </c>
      <c r="H53" s="22"/>
      <c r="I53" s="22"/>
    </row>
    <row r="54" spans="1:9" s="16" customFormat="1" ht="44.25" customHeight="1" hidden="1">
      <c r="A54" s="14" t="s">
        <v>122</v>
      </c>
      <c r="B54" s="48" t="s">
        <v>121</v>
      </c>
      <c r="C54" s="40">
        <v>0</v>
      </c>
      <c r="D54" s="56">
        <v>448148.37</v>
      </c>
      <c r="E54" s="37">
        <v>0</v>
      </c>
      <c r="F54" s="37">
        <v>0</v>
      </c>
      <c r="G54" s="37">
        <v>0</v>
      </c>
      <c r="H54" s="22"/>
      <c r="I54" s="22"/>
    </row>
    <row r="55" spans="1:9" s="16" customFormat="1" ht="18.75">
      <c r="A55" s="14" t="s">
        <v>89</v>
      </c>
      <c r="B55" s="50" t="s">
        <v>79</v>
      </c>
      <c r="C55" s="37">
        <v>18507.2</v>
      </c>
      <c r="D55" s="54">
        <v>0</v>
      </c>
      <c r="E55" s="37">
        <f t="shared" si="1"/>
        <v>18507.2</v>
      </c>
      <c r="F55" s="37"/>
      <c r="G55" s="37">
        <f t="shared" si="1"/>
        <v>18507.2</v>
      </c>
      <c r="H55" s="22"/>
      <c r="I55" s="22"/>
    </row>
    <row r="56" spans="1:9" s="8" customFormat="1" ht="37.5">
      <c r="A56" s="13" t="s">
        <v>88</v>
      </c>
      <c r="B56" s="49" t="s">
        <v>11</v>
      </c>
      <c r="C56" s="39">
        <f>C57+C58+C59+C60+C61</f>
        <v>257057.49999999997</v>
      </c>
      <c r="D56" s="55">
        <f>D57+D58+D59+D60+D61</f>
        <v>7144</v>
      </c>
      <c r="E56" s="39">
        <f>E57+E58+E59+E60+E61</f>
        <v>264201.5</v>
      </c>
      <c r="F56" s="39">
        <f>F57+F58+F59+F60+F61</f>
        <v>0</v>
      </c>
      <c r="G56" s="39">
        <f>G57+G58+G59+G60+G61</f>
        <v>264201.5</v>
      </c>
      <c r="H56" s="23"/>
      <c r="I56" s="23"/>
    </row>
    <row r="57" spans="1:9" s="8" customFormat="1" ht="37.5">
      <c r="A57" s="14" t="s">
        <v>87</v>
      </c>
      <c r="B57" s="48" t="s">
        <v>64</v>
      </c>
      <c r="C57" s="37">
        <f>588.2+0.5+60+197.5+566.3+557+8903.4+142.6+34+417+63957+156320+4795.6</f>
        <v>236539.1</v>
      </c>
      <c r="D57" s="54">
        <f>5030+2114</f>
        <v>7144</v>
      </c>
      <c r="E57" s="37">
        <f>C57+D57</f>
        <v>243683.1</v>
      </c>
      <c r="F57" s="37"/>
      <c r="G57" s="37">
        <f>E57+F57</f>
        <v>243683.1</v>
      </c>
      <c r="H57" s="22"/>
      <c r="I57" s="22"/>
    </row>
    <row r="58" spans="1:9" s="8" customFormat="1" ht="42" customHeight="1">
      <c r="A58" s="14" t="s">
        <v>86</v>
      </c>
      <c r="B58" s="48" t="s">
        <v>69</v>
      </c>
      <c r="C58" s="37">
        <f>3005.4+9992.9</f>
        <v>12998.3</v>
      </c>
      <c r="D58" s="54">
        <v>0</v>
      </c>
      <c r="E58" s="37">
        <f>C58+D58</f>
        <v>12998.3</v>
      </c>
      <c r="F58" s="37"/>
      <c r="G58" s="37">
        <f>E58+F58</f>
        <v>12998.3</v>
      </c>
      <c r="H58" s="22"/>
      <c r="I58" s="22"/>
    </row>
    <row r="59" spans="1:9" s="8" customFormat="1" ht="75">
      <c r="A59" s="14" t="s">
        <v>85</v>
      </c>
      <c r="B59" s="48" t="s">
        <v>68</v>
      </c>
      <c r="C59" s="37">
        <v>475.8</v>
      </c>
      <c r="D59" s="54">
        <v>0</v>
      </c>
      <c r="E59" s="37">
        <f>C59+D59</f>
        <v>475.8</v>
      </c>
      <c r="F59" s="37"/>
      <c r="G59" s="37">
        <f>E59+F59</f>
        <v>475.8</v>
      </c>
      <c r="H59" s="22"/>
      <c r="I59" s="22"/>
    </row>
    <row r="60" spans="1:9" s="8" customFormat="1" ht="61.5" customHeight="1">
      <c r="A60" s="14" t="s">
        <v>84</v>
      </c>
      <c r="B60" s="48" t="s">
        <v>67</v>
      </c>
      <c r="C60" s="37">
        <v>6548.9</v>
      </c>
      <c r="D60" s="54">
        <v>0</v>
      </c>
      <c r="E60" s="37">
        <f>C60+D60</f>
        <v>6548.9</v>
      </c>
      <c r="F60" s="37"/>
      <c r="G60" s="37">
        <f>E60+F60</f>
        <v>6548.9</v>
      </c>
      <c r="H60" s="22"/>
      <c r="I60" s="22"/>
    </row>
    <row r="61" spans="1:9" s="8" customFormat="1" ht="42" customHeight="1">
      <c r="A61" s="14" t="s">
        <v>115</v>
      </c>
      <c r="B61" s="48" t="s">
        <v>116</v>
      </c>
      <c r="C61" s="37">
        <v>495.4</v>
      </c>
      <c r="D61" s="54">
        <v>0</v>
      </c>
      <c r="E61" s="37">
        <f>C61+D61</f>
        <v>495.4</v>
      </c>
      <c r="F61" s="37"/>
      <c r="G61" s="37">
        <f>E61+F61</f>
        <v>495.4</v>
      </c>
      <c r="H61" s="22"/>
      <c r="I61" s="22"/>
    </row>
    <row r="62" spans="1:9" s="8" customFormat="1" ht="18.75">
      <c r="A62" s="13" t="s">
        <v>83</v>
      </c>
      <c r="B62" s="49" t="s">
        <v>14</v>
      </c>
      <c r="C62" s="39">
        <f>C63+C66+C64</f>
        <v>18440.9</v>
      </c>
      <c r="D62" s="55">
        <f>D63+D66+D64</f>
        <v>0</v>
      </c>
      <c r="E62" s="39">
        <f>E63+E66+E64+E65</f>
        <v>466589.27</v>
      </c>
      <c r="F62" s="39">
        <f>F63+F66+F64+F65</f>
        <v>-81451.23999999999</v>
      </c>
      <c r="G62" s="39">
        <f>G63+G66+G64+G65</f>
        <v>385138.03</v>
      </c>
      <c r="H62" s="23"/>
      <c r="I62" s="23"/>
    </row>
    <row r="63" spans="1:9" s="8" customFormat="1" ht="60" customHeight="1">
      <c r="A63" s="14" t="s">
        <v>113</v>
      </c>
      <c r="B63" s="50" t="s">
        <v>114</v>
      </c>
      <c r="C63" s="40">
        <v>601.3</v>
      </c>
      <c r="D63" s="56">
        <v>0</v>
      </c>
      <c r="E63" s="37">
        <f>C63+D63</f>
        <v>601.3</v>
      </c>
      <c r="F63" s="37"/>
      <c r="G63" s="37">
        <f>E63+F63</f>
        <v>601.3</v>
      </c>
      <c r="H63" s="22"/>
      <c r="I63" s="22"/>
    </row>
    <row r="64" spans="1:9" s="8" customFormat="1" ht="60" customHeight="1">
      <c r="A64" s="14" t="s">
        <v>117</v>
      </c>
      <c r="B64" s="50" t="s">
        <v>118</v>
      </c>
      <c r="C64" s="40">
        <v>16873.9</v>
      </c>
      <c r="D64" s="56">
        <v>0</v>
      </c>
      <c r="E64" s="37">
        <f>C64+D64</f>
        <v>16873.9</v>
      </c>
      <c r="F64" s="37"/>
      <c r="G64" s="37">
        <f>E64+F64</f>
        <v>16873.9</v>
      </c>
      <c r="H64" s="22"/>
      <c r="I64" s="22"/>
    </row>
    <row r="65" spans="1:9" s="8" customFormat="1" ht="60" customHeight="1">
      <c r="A65" s="14" t="s">
        <v>122</v>
      </c>
      <c r="B65" s="48" t="s">
        <v>121</v>
      </c>
      <c r="C65" s="40">
        <v>0</v>
      </c>
      <c r="D65" s="56">
        <v>448148.37</v>
      </c>
      <c r="E65" s="37">
        <f>C65+D65</f>
        <v>448148.37</v>
      </c>
      <c r="F65" s="37">
        <f>-81451.26+0.02</f>
        <v>-81451.23999999999</v>
      </c>
      <c r="G65" s="37">
        <f>E65+F65</f>
        <v>366697.13</v>
      </c>
      <c r="H65" s="22"/>
      <c r="I65" s="22"/>
    </row>
    <row r="66" spans="1:9" s="8" customFormat="1" ht="23.25" customHeight="1">
      <c r="A66" s="14" t="s">
        <v>82</v>
      </c>
      <c r="B66" s="50" t="s">
        <v>80</v>
      </c>
      <c r="C66" s="40">
        <v>965.7</v>
      </c>
      <c r="D66" s="56">
        <v>0</v>
      </c>
      <c r="E66" s="37">
        <f>C66+D66</f>
        <v>965.7</v>
      </c>
      <c r="F66" s="37"/>
      <c r="G66" s="37">
        <f>E66+F66</f>
        <v>965.7</v>
      </c>
      <c r="H66" s="22"/>
      <c r="I66" s="22"/>
    </row>
    <row r="67" spans="1:9" ht="18.75">
      <c r="A67" s="32"/>
      <c r="B67" s="32" t="s">
        <v>12</v>
      </c>
      <c r="C67" s="33">
        <f>C6+C41</f>
        <v>705947.1404</v>
      </c>
      <c r="D67" s="52">
        <f>D6+D41</f>
        <v>533228.2498</v>
      </c>
      <c r="E67" s="33">
        <f>E6+E41</f>
        <v>1239175.3902</v>
      </c>
      <c r="F67" s="33">
        <f>F6+F41</f>
        <v>49989.10800000001</v>
      </c>
      <c r="G67" s="33">
        <f>G6+G41</f>
        <v>1289164.4982</v>
      </c>
      <c r="H67" s="20"/>
      <c r="I67" s="20"/>
    </row>
    <row r="68" spans="1:9" ht="15.75">
      <c r="A68" s="5"/>
      <c r="B68" s="5"/>
      <c r="C68" s="6"/>
      <c r="D68" s="6"/>
      <c r="E68" s="6"/>
      <c r="F68" s="6"/>
      <c r="G68" s="6"/>
      <c r="H68" s="6"/>
      <c r="I68" s="6" t="s">
        <v>81</v>
      </c>
    </row>
    <row r="69" spans="1:9" ht="15.75" customHeight="1">
      <c r="A69" s="3"/>
      <c r="B69" s="2"/>
      <c r="C69" s="26"/>
      <c r="D69" s="26"/>
      <c r="E69" s="26"/>
      <c r="F69" s="26"/>
      <c r="G69" s="26"/>
      <c r="H69" s="2"/>
      <c r="I69" s="2"/>
    </row>
    <row r="70" spans="1:9" ht="23.25" customHeight="1">
      <c r="A70" s="60" t="s">
        <v>128</v>
      </c>
      <c r="B70" s="60"/>
      <c r="C70" s="51" t="s">
        <v>112</v>
      </c>
      <c r="D70" s="51" t="s">
        <v>112</v>
      </c>
      <c r="E70" s="51"/>
      <c r="F70" s="51"/>
      <c r="G70" s="51" t="s">
        <v>129</v>
      </c>
      <c r="H70" s="17"/>
      <c r="I70" s="17"/>
    </row>
    <row r="71" ht="18.75">
      <c r="A71" s="4"/>
    </row>
    <row r="72" ht="18.75">
      <c r="A72" s="4"/>
    </row>
    <row r="73" ht="18.75">
      <c r="A73" s="4"/>
    </row>
    <row r="74" spans="1:2" ht="15">
      <c r="A74" s="1"/>
      <c r="B74" s="1"/>
    </row>
    <row r="75" spans="1:2" ht="15">
      <c r="A75" s="1"/>
      <c r="B75" s="1"/>
    </row>
  </sheetData>
  <sheetProtection/>
  <autoFilter ref="A5:I67"/>
  <mergeCells count="6">
    <mergeCell ref="F1:G1"/>
    <mergeCell ref="F2:G2"/>
    <mergeCell ref="A70:B70"/>
    <mergeCell ref="A3:C3"/>
    <mergeCell ref="B1:E1"/>
    <mergeCell ref="B2:E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6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A6" sqref="A6:C6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User</cp:lastModifiedBy>
  <cp:lastPrinted>2021-03-12T07:53:51Z</cp:lastPrinted>
  <dcterms:created xsi:type="dcterms:W3CDTF">2010-08-17T04:45:21Z</dcterms:created>
  <dcterms:modified xsi:type="dcterms:W3CDTF">2021-08-27T06:14:29Z</dcterms:modified>
  <cp:category/>
  <cp:version/>
  <cp:contentType/>
  <cp:contentStatus/>
</cp:coreProperties>
</file>