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'Лист1'!$A$5:$F$57</definedName>
    <definedName name="_xlnm.Print_Area" localSheetId="0">'Лист1'!$A$1:$D$60</definedName>
  </definedNames>
  <calcPr fullCalcOnLoad="1"/>
</workbook>
</file>

<file path=xl/sharedStrings.xml><?xml version="1.0" encoding="utf-8"?>
<sst xmlns="http://schemas.openxmlformats.org/spreadsheetml/2006/main" count="109" uniqueCount="109">
  <si>
    <t>Наименование доходов</t>
  </si>
  <si>
    <t>НАЛОГОВЫЕ И НЕНАЛОГОВЫЕ  ДОХОДЫ</t>
  </si>
  <si>
    <t>Налог на доходы физических лиц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</si>
  <si>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</si>
  <si>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</si>
  <si>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</si>
  <si>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</si>
  <si>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</si>
  <si>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</si>
  <si>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2 00 00000 00 0000 000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</si>
  <si>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</si>
  <si>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</si>
  <si>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</si>
  <si>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</si>
  <si>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</si>
  <si>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</si>
  <si>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</si>
  <si>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</si>
  <si>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</si>
  <si>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</si>
  <si>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</si>
  <si>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</si>
  <si>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</si>
  <si>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</si>
  <si>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</si>
  <si>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</si>
  <si>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</si>
  <si>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</si>
  <si>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</si>
  <si>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</si>
  <si>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</si>
  <si>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</si>
  <si>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</si>
  <si>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</si>
  <si>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</si>
  <si>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</si>
  <si>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</si>
  <si>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</si>
  <si>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</si>
  <si>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</si>
  <si>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</si>
  <si>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</si>
  <si>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</si>
  <si>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</si>
  <si>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</si>
  <si>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</si>
  <si>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</si>
  <si>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</si>
  <si>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</si>
  <si>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</si>
  <si>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</si>
  <si>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</si>
  <si>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</si>
  <si>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</si>
  <si>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</si>
  <si>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</si>
  <si>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</si>
  <si>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</si>
  <si>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</si>
  <si>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</si>
  <si>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</si>
  <si>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</si>
  <si>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</si>
  <si>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</si>
  <si>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</si>
  <si>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</si>
  <si>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</si>
  <si>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</si>
  <si>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2 02 15001 05 0000 151</t>
  </si>
  <si>
    <t>2 02 10000 00 0000 151</t>
  </si>
  <si>
    <t>2 02 30000 00 0000 151</t>
  </si>
  <si>
    <t>2 02 30024 05 0000 151</t>
  </si>
  <si>
    <t>2 02 30027 05 0000 151</t>
  </si>
  <si>
    <t>2 02 30029 05 0000 151</t>
  </si>
  <si>
    <t>2 02 35082 05 0000 151</t>
  </si>
  <si>
    <t>2 02 40000 00 0000 151</t>
  </si>
  <si>
    <t>2 02 40014 05 0000 151</t>
  </si>
  <si>
    <t>2 02 20000 00 0000 151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</si>
  <si>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</si>
  <si>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</si>
  <si>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</si>
  <si>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1 11 05013 05 0000120</t>
  </si>
  <si>
    <t>1 14 06013 05 0000 430</t>
  </si>
  <si>
    <t xml:space="preserve"> 1 11 05325 05 0000 120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</si>
  <si>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</si>
  <si>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2 02 49999 05 0000 151</t>
  </si>
  <si>
    <t>Прочие межбюджетные трансферты, передаваемые бюджетам муниципальных районов</t>
  </si>
  <si>
    <t>2 02 25097 05 0000 150</t>
  </si>
  <si>
    <t>2 02 25497 05 0000 150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</si>
  <si>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</si>
  <si>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</si>
  <si>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</si>
  <si>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</si>
  <si>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Поступления доходов в  бюджет муниципального образования   "Гиагинский район" на плановый период 2022 и 2023 годов</t>
  </si>
  <si>
    <t xml:space="preserve">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</si>
  <si>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</si>
  <si>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2 02 25467 05 0000 150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</si>
  <si>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</si>
  <si>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</si>
  <si>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</si>
  <si>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</si>
  <si>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Управляющая делами  Совета народных депутатов муниципального образования "Гиагинский район"                                                      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</si>
  <si>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</si>
  <si>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</si>
  <si>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 2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муниципального образования " Гиагинский район"                                                                                                                                                                                от "25" декабря 2020 года № 399</t>
  </si>
  <si>
    <t>2 02 29999 05 0000 150</t>
  </si>
  <si>
    <t>Прочие субсидии бюджетам муниципальных районов</t>
  </si>
  <si>
    <t>С.Н. Горяева</t>
  </si>
  <si>
    <t>Приложение № 2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муниципального образования "Гиагинский район"                                                                                                                                                                от "25" ноября 2021 года № 513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</si>
</sst>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\ _₽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8" fillId="0" borderId="0" xfId="0" applyNumberFormat="1" applyFont="1" applyBorder="1" applyAlignment="1">
      <alignment horizontal="center" wrapText="1"/>
    </xf>
    <xf numFmtId="0" fontId="12" fillId="33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52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184" fontId="10" fillId="0" borderId="11" xfId="0" applyNumberFormat="1" applyFont="1" applyBorder="1" applyAlignment="1">
      <alignment horizontal="right" wrapText="1"/>
    </xf>
    <xf numFmtId="184" fontId="10" fillId="0" borderId="11" xfId="0" applyNumberFormat="1" applyFont="1" applyBorder="1" applyAlignment="1">
      <alignment horizontal="right"/>
    </xf>
    <xf numFmtId="184" fontId="3" fillId="0" borderId="11" xfId="0" applyNumberFormat="1" applyFont="1" applyBorder="1" applyAlignment="1">
      <alignment horizontal="right" wrapText="1"/>
    </xf>
    <xf numFmtId="184" fontId="10" fillId="33" borderId="11" xfId="0" applyNumberFormat="1" applyFont="1" applyFill="1" applyBorder="1" applyAlignment="1">
      <alignment horizontal="right" wrapText="1"/>
    </xf>
    <xf numFmtId="184" fontId="3" fillId="33" borderId="11" xfId="0" applyNumberFormat="1" applyFont="1" applyFill="1" applyBorder="1" applyAlignment="1">
      <alignment horizontal="right" wrapText="1"/>
    </xf>
    <xf numFmtId="184" fontId="14" fillId="0" borderId="11" xfId="0" applyNumberFormat="1" applyFont="1" applyBorder="1" applyAlignment="1">
      <alignment horizontal="right" wrapText="1"/>
    </xf>
    <xf numFmtId="0" fontId="3" fillId="33" borderId="11" xfId="0" applyFont="1" applyFill="1" applyBorder="1" applyAlignment="1">
      <alignment horizontal="right" vertical="center"/>
    </xf>
    <xf numFmtId="184" fontId="3" fillId="33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3" fillId="0" borderId="12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78" zoomScaleSheetLayoutView="78" zoomScalePageLayoutView="0" workbookViewId="0" topLeftCell="A52">
      <selection activeCell="A8" sqref="A8"/>
    </sheetView>
  </sheetViews>
  <sheetFormatPr defaultColWidth="9.00390625" defaultRowHeight="12.75"/>
  <cols>
    <col min="1" max="1" width="38.875" style="0" customWidth="1"/>
    <col min="2" max="2" width="94.75390625" style="0" customWidth="1"/>
    <col min="3" max="3" width="17.125" style="0" customWidth="1"/>
    <col min="4" max="4" width="17.375" style="0" customWidth="1"/>
    <col min="5" max="5" width="14.125" style="0" customWidth="1"/>
    <col min="6" max="6" width="37.625" style="0" customWidth="1"/>
  </cols>
  <sheetData>
    <row r="1" spans="2:4" ht="60.75" customHeight="1">
      <c r="B1" s="55" t="s">
        <v>108</v>
      </c>
      <c r="C1" s="55"/>
      <c r="D1" s="55"/>
    </row>
    <row r="2" spans="1:6" ht="67.5" customHeight="1">
      <c r="A2" s="26"/>
      <c r="B2" s="54" t="s">
        <v>104</v>
      </c>
      <c r="C2" s="54"/>
      <c r="D2" s="54"/>
      <c r="E2" s="15"/>
      <c r="F2" s="15"/>
    </row>
    <row r="3" spans="1:6" ht="18.75">
      <c r="A3" s="50" t="s">
        <v>93</v>
      </c>
      <c r="B3" s="50"/>
      <c r="C3" s="51"/>
      <c r="D3" s="51"/>
      <c r="E3" s="18"/>
      <c r="F3" s="18"/>
    </row>
    <row r="4" spans="1:6" ht="21.75" customHeight="1">
      <c r="A4" s="27"/>
      <c r="B4" s="27"/>
      <c r="C4" s="52" t="s">
        <v>30</v>
      </c>
      <c r="D4" s="52"/>
      <c r="E4" s="7"/>
      <c r="F4" s="7"/>
    </row>
    <row r="5" spans="1:6" ht="37.5">
      <c r="A5" s="28" t="s">
        <v>12</v>
      </c>
      <c r="B5" s="10" t="s">
        <v>0</v>
      </c>
      <c r="C5" s="10">
        <v>2022</v>
      </c>
      <c r="D5" s="10">
        <v>2023</v>
      </c>
      <c r="E5" s="19"/>
      <c r="F5" s="19"/>
    </row>
    <row r="6" spans="1:6" ht="18.75">
      <c r="A6" s="10" t="s">
        <v>19</v>
      </c>
      <c r="B6" s="29" t="s">
        <v>1</v>
      </c>
      <c r="C6" s="42">
        <f>C7+C23</f>
        <v>184181.6</v>
      </c>
      <c r="D6" s="42">
        <f>D7+D23</f>
        <v>189738.7</v>
      </c>
      <c r="E6" s="20"/>
      <c r="F6" s="20"/>
    </row>
    <row r="7" spans="1:6" ht="18.75">
      <c r="A7" s="10"/>
      <c r="B7" s="29" t="s">
        <v>29</v>
      </c>
      <c r="C7" s="42">
        <f>C8+C15+C18+C20+C10</f>
        <v>137297.1</v>
      </c>
      <c r="D7" s="42">
        <f>D8+D15+D18+D20+D10</f>
        <v>143176.2</v>
      </c>
      <c r="E7" s="20"/>
      <c r="F7" s="20"/>
    </row>
    <row r="8" spans="1:6" ht="18.75">
      <c r="A8" s="10" t="s">
        <v>20</v>
      </c>
      <c r="B8" s="30" t="s">
        <v>32</v>
      </c>
      <c r="C8" s="43">
        <f>C9</f>
        <v>73140</v>
      </c>
      <c r="D8" s="43">
        <f>D9</f>
        <v>77623.5</v>
      </c>
      <c r="E8" s="21"/>
      <c r="F8" s="21"/>
    </row>
    <row r="9" spans="1:6" ht="18.75">
      <c r="A9" s="11" t="s">
        <v>45</v>
      </c>
      <c r="B9" s="31" t="s">
        <v>2</v>
      </c>
      <c r="C9" s="44">
        <v>73140</v>
      </c>
      <c r="D9" s="44">
        <v>77623.5</v>
      </c>
      <c r="E9" s="22"/>
      <c r="F9" s="22"/>
    </row>
    <row r="10" spans="1:6" ht="37.5">
      <c r="A10" s="10" t="s">
        <v>46</v>
      </c>
      <c r="B10" s="32" t="s">
        <v>31</v>
      </c>
      <c r="C10" s="45">
        <f>C11+C12+C13+C14</f>
        <v>475.59999999999997</v>
      </c>
      <c r="D10" s="45">
        <f>D11+D12+D13+D14</f>
        <v>475.59999999999997</v>
      </c>
      <c r="E10" s="23"/>
      <c r="F10" s="23"/>
    </row>
    <row r="11" spans="1:6" ht="75">
      <c r="A11" s="11" t="s">
        <v>15</v>
      </c>
      <c r="B11" s="31" t="s">
        <v>47</v>
      </c>
      <c r="C11" s="46">
        <v>223.3</v>
      </c>
      <c r="D11" s="46">
        <v>223.3</v>
      </c>
      <c r="E11" s="22"/>
      <c r="F11" s="22"/>
    </row>
    <row r="12" spans="1:6" ht="93.75">
      <c r="A12" s="11" t="s">
        <v>16</v>
      </c>
      <c r="B12" s="31" t="s">
        <v>48</v>
      </c>
      <c r="C12" s="46">
        <v>1.4</v>
      </c>
      <c r="D12" s="46">
        <v>1.4</v>
      </c>
      <c r="E12" s="22"/>
      <c r="F12" s="22"/>
    </row>
    <row r="13" spans="1:6" ht="75">
      <c r="A13" s="11" t="s">
        <v>17</v>
      </c>
      <c r="B13" s="31" t="s">
        <v>49</v>
      </c>
      <c r="C13" s="46">
        <v>288.2</v>
      </c>
      <c r="D13" s="46">
        <v>288.2</v>
      </c>
      <c r="E13" s="22"/>
      <c r="F13" s="22"/>
    </row>
    <row r="14" spans="1:6" ht="75">
      <c r="A14" s="11" t="s">
        <v>18</v>
      </c>
      <c r="B14" s="31" t="s">
        <v>50</v>
      </c>
      <c r="C14" s="46">
        <v>-37.3</v>
      </c>
      <c r="D14" s="46">
        <v>-37.3</v>
      </c>
      <c r="E14" s="22"/>
      <c r="F14" s="22"/>
    </row>
    <row r="15" spans="1:6" ht="18.75">
      <c r="A15" s="10" t="s">
        <v>21</v>
      </c>
      <c r="B15" s="30" t="s">
        <v>33</v>
      </c>
      <c r="C15" s="42">
        <f>C16+C17</f>
        <v>33443.1</v>
      </c>
      <c r="D15" s="42">
        <f>D16+D17</f>
        <v>34797.7</v>
      </c>
      <c r="E15" s="20"/>
      <c r="F15" s="20"/>
    </row>
    <row r="16" spans="1:6" ht="37.5">
      <c r="A16" s="11" t="s">
        <v>51</v>
      </c>
      <c r="B16" s="31" t="s">
        <v>52</v>
      </c>
      <c r="C16" s="44">
        <v>18872.2</v>
      </c>
      <c r="D16" s="44">
        <v>19644</v>
      </c>
      <c r="E16" s="22"/>
      <c r="F16" s="22"/>
    </row>
    <row r="17" spans="1:6" ht="18.75">
      <c r="A17" s="11" t="s">
        <v>22</v>
      </c>
      <c r="B17" s="33" t="s">
        <v>3</v>
      </c>
      <c r="C17" s="44">
        <v>14570.9</v>
      </c>
      <c r="D17" s="44">
        <v>15153.7</v>
      </c>
      <c r="E17" s="22"/>
      <c r="F17" s="22"/>
    </row>
    <row r="18" spans="1:6" ht="18.75">
      <c r="A18" s="10" t="s">
        <v>23</v>
      </c>
      <c r="B18" s="30" t="s">
        <v>34</v>
      </c>
      <c r="C18" s="42">
        <f>C19</f>
        <v>27387.3</v>
      </c>
      <c r="D18" s="42">
        <f>D19</f>
        <v>27428.3</v>
      </c>
      <c r="E18" s="20"/>
      <c r="F18" s="20"/>
    </row>
    <row r="19" spans="1:6" ht="18.75">
      <c r="A19" s="11" t="s">
        <v>24</v>
      </c>
      <c r="B19" s="31" t="s">
        <v>4</v>
      </c>
      <c r="C19" s="44">
        <v>27387.3</v>
      </c>
      <c r="D19" s="44">
        <v>27428.3</v>
      </c>
      <c r="E19" s="22"/>
      <c r="F19" s="22"/>
    </row>
    <row r="20" spans="1:6" ht="18.75">
      <c r="A20" s="10" t="s">
        <v>25</v>
      </c>
      <c r="B20" s="30" t="s">
        <v>35</v>
      </c>
      <c r="C20" s="42">
        <f>C21+C22</f>
        <v>2851.1</v>
      </c>
      <c r="D20" s="42">
        <f>D21+D22</f>
        <v>2851.1</v>
      </c>
      <c r="E20" s="20"/>
      <c r="F20" s="20"/>
    </row>
    <row r="21" spans="1:6" ht="56.25">
      <c r="A21" s="11" t="s">
        <v>26</v>
      </c>
      <c r="B21" s="33" t="s">
        <v>53</v>
      </c>
      <c r="C21" s="44">
        <v>2841.1</v>
      </c>
      <c r="D21" s="44">
        <v>2841.1</v>
      </c>
      <c r="E21" s="22"/>
      <c r="F21" s="22"/>
    </row>
    <row r="22" spans="1:6" ht="37.5">
      <c r="A22" s="11" t="s">
        <v>66</v>
      </c>
      <c r="B22" s="33" t="s">
        <v>65</v>
      </c>
      <c r="C22" s="44">
        <v>10</v>
      </c>
      <c r="D22" s="44">
        <v>10</v>
      </c>
      <c r="E22" s="22"/>
      <c r="F22" s="22"/>
    </row>
    <row r="23" spans="1:6" ht="18.75">
      <c r="A23" s="11"/>
      <c r="B23" s="34" t="s">
        <v>37</v>
      </c>
      <c r="C23" s="47">
        <f>C24+C30+C32+C34+C35</f>
        <v>46884.49999999999</v>
      </c>
      <c r="D23" s="47">
        <f>D24+D30+D32+D34+D35</f>
        <v>46562.5</v>
      </c>
      <c r="E23" s="24"/>
      <c r="F23" s="24"/>
    </row>
    <row r="24" spans="1:6" ht="37.5">
      <c r="A24" s="10" t="s">
        <v>27</v>
      </c>
      <c r="B24" s="32" t="s">
        <v>36</v>
      </c>
      <c r="C24" s="42">
        <f>C25+C26+C27+C29+C28</f>
        <v>45337.49999999999</v>
      </c>
      <c r="D24" s="42">
        <f>D25+D26+D27+D29+D28</f>
        <v>44996.2</v>
      </c>
      <c r="E24" s="20"/>
      <c r="F24" s="20"/>
    </row>
    <row r="25" spans="1:6" ht="93.75">
      <c r="A25" s="11" t="s">
        <v>81</v>
      </c>
      <c r="B25" s="33" t="s">
        <v>99</v>
      </c>
      <c r="C25" s="44">
        <v>41674</v>
      </c>
      <c r="D25" s="44">
        <v>41674</v>
      </c>
      <c r="E25" s="22"/>
      <c r="F25" s="22"/>
    </row>
    <row r="26" spans="1:6" ht="81" customHeight="1">
      <c r="A26" s="11" t="s">
        <v>5</v>
      </c>
      <c r="B26" s="33" t="s">
        <v>54</v>
      </c>
      <c r="C26" s="44">
        <v>2947.2</v>
      </c>
      <c r="D26" s="44">
        <v>2947.2</v>
      </c>
      <c r="E26" s="22"/>
      <c r="F26" s="22"/>
    </row>
    <row r="27" spans="1:6" ht="60.75" customHeight="1">
      <c r="A27" s="12" t="s">
        <v>6</v>
      </c>
      <c r="B27" s="33" t="s">
        <v>14</v>
      </c>
      <c r="C27" s="44">
        <v>241.7</v>
      </c>
      <c r="D27" s="44">
        <v>241.7</v>
      </c>
      <c r="E27" s="22"/>
      <c r="F27" s="22"/>
    </row>
    <row r="28" spans="1:6" ht="93.75">
      <c r="A28" s="12" t="s">
        <v>83</v>
      </c>
      <c r="B28" s="33" t="s">
        <v>92</v>
      </c>
      <c r="C28" s="44">
        <v>353.7</v>
      </c>
      <c r="D28" s="44">
        <v>23.3</v>
      </c>
      <c r="E28" s="22"/>
      <c r="F28" s="22"/>
    </row>
    <row r="29" spans="1:6" ht="78" customHeight="1">
      <c r="A29" s="12" t="s">
        <v>94</v>
      </c>
      <c r="B29" s="33" t="s">
        <v>95</v>
      </c>
      <c r="C29" s="44">
        <v>120.9</v>
      </c>
      <c r="D29" s="44">
        <v>110</v>
      </c>
      <c r="E29" s="22"/>
      <c r="F29" s="22"/>
    </row>
    <row r="30" spans="1:6" ht="18.75">
      <c r="A30" s="10" t="s">
        <v>55</v>
      </c>
      <c r="B30" s="32" t="s">
        <v>38</v>
      </c>
      <c r="C30" s="42">
        <f>C31</f>
        <v>348</v>
      </c>
      <c r="D30" s="42">
        <f>D31</f>
        <v>362.3</v>
      </c>
      <c r="E30" s="20"/>
      <c r="F30" s="20"/>
    </row>
    <row r="31" spans="1:6" ht="18.75">
      <c r="A31" s="11" t="s">
        <v>28</v>
      </c>
      <c r="B31" s="31" t="s">
        <v>7</v>
      </c>
      <c r="C31" s="44">
        <v>348</v>
      </c>
      <c r="D31" s="44">
        <v>362.3</v>
      </c>
      <c r="E31" s="22"/>
      <c r="F31" s="22"/>
    </row>
    <row r="32" spans="1:6" ht="37.5">
      <c r="A32" s="10" t="s">
        <v>8</v>
      </c>
      <c r="B32" s="32" t="s">
        <v>39</v>
      </c>
      <c r="C32" s="42">
        <f>C33</f>
        <v>200</v>
      </c>
      <c r="D32" s="42">
        <f>D33</f>
        <v>200</v>
      </c>
      <c r="E32" s="20"/>
      <c r="F32" s="20"/>
    </row>
    <row r="33" spans="1:6" ht="56.25">
      <c r="A33" s="12" t="s">
        <v>82</v>
      </c>
      <c r="B33" s="33" t="s">
        <v>100</v>
      </c>
      <c r="C33" s="44">
        <v>200</v>
      </c>
      <c r="D33" s="44">
        <v>200</v>
      </c>
      <c r="E33" s="22"/>
      <c r="F33" s="22"/>
    </row>
    <row r="34" spans="1:6" ht="18.75">
      <c r="A34" s="10" t="s">
        <v>56</v>
      </c>
      <c r="B34" s="35" t="s">
        <v>40</v>
      </c>
      <c r="C34" s="42">
        <v>839</v>
      </c>
      <c r="D34" s="42">
        <v>839</v>
      </c>
      <c r="E34" s="20"/>
      <c r="F34" s="20"/>
    </row>
    <row r="35" spans="1:6" ht="18.75">
      <c r="A35" s="10" t="s">
        <v>57</v>
      </c>
      <c r="B35" s="35" t="s">
        <v>43</v>
      </c>
      <c r="C35" s="42">
        <f>C36</f>
        <v>160</v>
      </c>
      <c r="D35" s="42">
        <f>D36</f>
        <v>165</v>
      </c>
      <c r="E35" s="20"/>
      <c r="F35" s="20"/>
    </row>
    <row r="36" spans="1:6" ht="18.75">
      <c r="A36" s="11" t="s">
        <v>44</v>
      </c>
      <c r="B36" s="36" t="s">
        <v>67</v>
      </c>
      <c r="C36" s="44">
        <v>160</v>
      </c>
      <c r="D36" s="44">
        <v>165</v>
      </c>
      <c r="E36" s="22"/>
      <c r="F36" s="22"/>
    </row>
    <row r="37" spans="1:6" s="9" customFormat="1" ht="18.75">
      <c r="A37" s="13" t="s">
        <v>9</v>
      </c>
      <c r="B37" s="37" t="s">
        <v>41</v>
      </c>
      <c r="C37" s="45">
        <f>C39+C48+C53+C41</f>
        <v>440239.90303000004</v>
      </c>
      <c r="D37" s="45">
        <f>D39+D48+D53+D41</f>
        <v>442001.49999999994</v>
      </c>
      <c r="E37" s="23"/>
      <c r="F37" s="23"/>
    </row>
    <row r="38" spans="1:6" s="8" customFormat="1" ht="37.5">
      <c r="A38" s="13" t="s">
        <v>60</v>
      </c>
      <c r="B38" s="38" t="s">
        <v>58</v>
      </c>
      <c r="C38" s="45">
        <f>C39+C48+C53+C41</f>
        <v>440239.90303000004</v>
      </c>
      <c r="D38" s="45">
        <f>D39+D48+D53+D41</f>
        <v>442001.49999999994</v>
      </c>
      <c r="E38" s="23"/>
      <c r="F38" s="23"/>
    </row>
    <row r="39" spans="1:6" s="8" customFormat="1" ht="37.5">
      <c r="A39" s="13" t="s">
        <v>69</v>
      </c>
      <c r="B39" s="38" t="s">
        <v>61</v>
      </c>
      <c r="C39" s="45">
        <f>C40</f>
        <v>115134</v>
      </c>
      <c r="D39" s="45">
        <f>D40</f>
        <v>115134</v>
      </c>
      <c r="E39" s="23"/>
      <c r="F39" s="23"/>
    </row>
    <row r="40" spans="1:6" s="8" customFormat="1" ht="37.5">
      <c r="A40" s="14" t="s">
        <v>68</v>
      </c>
      <c r="B40" s="39" t="s">
        <v>42</v>
      </c>
      <c r="C40" s="44">
        <v>115134</v>
      </c>
      <c r="D40" s="44">
        <v>115134</v>
      </c>
      <c r="E40" s="22"/>
      <c r="F40" s="22"/>
    </row>
    <row r="41" spans="1:6" s="8" customFormat="1" ht="37.5">
      <c r="A41" s="13" t="s">
        <v>77</v>
      </c>
      <c r="B41" s="40" t="s">
        <v>78</v>
      </c>
      <c r="C41" s="45">
        <f>C42+C43+C44+C45+C47+C46</f>
        <v>33479.80303</v>
      </c>
      <c r="D41" s="45">
        <f>D42+D43+D44+D45+D47+D46</f>
        <v>27851.100000000002</v>
      </c>
      <c r="E41" s="23"/>
      <c r="F41" s="23"/>
    </row>
    <row r="42" spans="1:4" s="25" customFormat="1" ht="56.25">
      <c r="A42" s="14" t="s">
        <v>87</v>
      </c>
      <c r="B42" s="39" t="s">
        <v>79</v>
      </c>
      <c r="C42" s="48">
        <v>2825</v>
      </c>
      <c r="D42" s="49">
        <v>2771.5</v>
      </c>
    </row>
    <row r="43" spans="1:4" s="25" customFormat="1" ht="56.25">
      <c r="A43" s="14" t="s">
        <v>98</v>
      </c>
      <c r="B43" s="39" t="s">
        <v>97</v>
      </c>
      <c r="C43" s="49">
        <v>17504.2</v>
      </c>
      <c r="D43" s="49">
        <v>18177.7</v>
      </c>
    </row>
    <row r="44" spans="1:4" s="25" customFormat="1" ht="56.25">
      <c r="A44" s="14" t="s">
        <v>96</v>
      </c>
      <c r="B44" s="39" t="s">
        <v>84</v>
      </c>
      <c r="C44" s="48">
        <v>1010.1</v>
      </c>
      <c r="D44" s="48">
        <v>707.1</v>
      </c>
    </row>
    <row r="45" spans="1:4" s="25" customFormat="1" ht="37.5">
      <c r="A45" s="14" t="s">
        <v>88</v>
      </c>
      <c r="B45" s="39" t="s">
        <v>89</v>
      </c>
      <c r="C45" s="48">
        <v>2110.2</v>
      </c>
      <c r="D45" s="48">
        <v>2154.4</v>
      </c>
    </row>
    <row r="46" spans="1:6" s="16" customFormat="1" ht="56.25">
      <c r="A46" s="14" t="s">
        <v>90</v>
      </c>
      <c r="B46" s="39" t="s">
        <v>91</v>
      </c>
      <c r="C46" s="44">
        <f>4040.4-1010.09697</f>
        <v>3030.30303</v>
      </c>
      <c r="D46" s="44">
        <v>4040.4</v>
      </c>
      <c r="E46" s="22"/>
      <c r="F46" s="22"/>
    </row>
    <row r="47" spans="1:6" s="16" customFormat="1" ht="18.75">
      <c r="A47" s="14" t="s">
        <v>105</v>
      </c>
      <c r="B47" s="39" t="s">
        <v>106</v>
      </c>
      <c r="C47" s="44">
        <v>7000</v>
      </c>
      <c r="D47" s="44">
        <v>0</v>
      </c>
      <c r="E47" s="22"/>
      <c r="F47" s="22"/>
    </row>
    <row r="48" spans="1:6" s="8" customFormat="1" ht="37.5">
      <c r="A48" s="13" t="s">
        <v>70</v>
      </c>
      <c r="B48" s="40" t="s">
        <v>10</v>
      </c>
      <c r="C48" s="45">
        <f>C49+C50+C51+C52</f>
        <v>273161.4</v>
      </c>
      <c r="D48" s="45">
        <f>D49+D50+D51+D52</f>
        <v>280527.1</v>
      </c>
      <c r="E48" s="23"/>
      <c r="F48" s="23"/>
    </row>
    <row r="49" spans="1:6" s="8" customFormat="1" ht="37.5">
      <c r="A49" s="14" t="s">
        <v>71</v>
      </c>
      <c r="B49" s="39" t="s">
        <v>59</v>
      </c>
      <c r="C49" s="44">
        <f>611.4+0.5+60+197.5+588.5+579+8903.4+142.6+34+417+67117.7+169699+4795.6+68.2</f>
        <v>253214.4</v>
      </c>
      <c r="D49" s="44">
        <f>635.4+0.5+60+197.5+611.8+601.8+8903.4+142.6+34+417+69348+174649.1+4795.6+68.2</f>
        <v>260464.90000000002</v>
      </c>
      <c r="E49" s="22"/>
      <c r="F49" s="22"/>
    </row>
    <row r="50" spans="1:6" s="8" customFormat="1" ht="56.25">
      <c r="A50" s="14" t="s">
        <v>72</v>
      </c>
      <c r="B50" s="39" t="s">
        <v>64</v>
      </c>
      <c r="C50" s="44">
        <f>3005.4+9992.9</f>
        <v>12998.3</v>
      </c>
      <c r="D50" s="44">
        <f>3005.4+9992.9</f>
        <v>12998.3</v>
      </c>
      <c r="E50" s="22"/>
      <c r="F50" s="22"/>
    </row>
    <row r="51" spans="1:6" s="8" customFormat="1" ht="75">
      <c r="A51" s="14" t="s">
        <v>73</v>
      </c>
      <c r="B51" s="39" t="s">
        <v>63</v>
      </c>
      <c r="C51" s="44">
        <v>475.8</v>
      </c>
      <c r="D51" s="44">
        <v>475.8</v>
      </c>
      <c r="E51" s="22"/>
      <c r="F51" s="22"/>
    </row>
    <row r="52" spans="1:6" s="8" customFormat="1" ht="62.25" customHeight="1">
      <c r="A52" s="14" t="s">
        <v>74</v>
      </c>
      <c r="B52" s="39" t="s">
        <v>62</v>
      </c>
      <c r="C52" s="44">
        <v>6472.9</v>
      </c>
      <c r="D52" s="44">
        <v>6588.1</v>
      </c>
      <c r="E52" s="22"/>
      <c r="F52" s="22"/>
    </row>
    <row r="53" spans="1:6" s="8" customFormat="1" ht="18.75">
      <c r="A53" s="13" t="s">
        <v>75</v>
      </c>
      <c r="B53" s="40" t="s">
        <v>13</v>
      </c>
      <c r="C53" s="45">
        <f>C54+C56+C55</f>
        <v>18464.7</v>
      </c>
      <c r="D53" s="45">
        <f>D54+D56+D55</f>
        <v>18489.300000000003</v>
      </c>
      <c r="E53" s="23"/>
      <c r="F53" s="23"/>
    </row>
    <row r="54" spans="1:6" s="8" customFormat="1" ht="57.75" customHeight="1">
      <c r="A54" s="14" t="s">
        <v>76</v>
      </c>
      <c r="B54" s="41" t="s">
        <v>80</v>
      </c>
      <c r="C54" s="44">
        <v>625.1</v>
      </c>
      <c r="D54" s="44">
        <v>649.7</v>
      </c>
      <c r="E54" s="22"/>
      <c r="F54" s="22"/>
    </row>
    <row r="55" spans="1:6" s="8" customFormat="1" ht="57.75" customHeight="1">
      <c r="A55" s="14" t="s">
        <v>102</v>
      </c>
      <c r="B55" s="41" t="s">
        <v>103</v>
      </c>
      <c r="C55" s="44">
        <v>16873.9</v>
      </c>
      <c r="D55" s="44">
        <v>16873.9</v>
      </c>
      <c r="E55" s="22"/>
      <c r="F55" s="22"/>
    </row>
    <row r="56" spans="1:6" s="8" customFormat="1" ht="37.5">
      <c r="A56" s="14" t="s">
        <v>85</v>
      </c>
      <c r="B56" s="41" t="s">
        <v>86</v>
      </c>
      <c r="C56" s="44">
        <v>965.7</v>
      </c>
      <c r="D56" s="44">
        <v>965.7</v>
      </c>
      <c r="E56" s="22"/>
      <c r="F56" s="22"/>
    </row>
    <row r="57" spans="1:6" ht="18.75">
      <c r="A57" s="29"/>
      <c r="B57" s="29" t="s">
        <v>11</v>
      </c>
      <c r="C57" s="42">
        <f>C6+C37</f>
        <v>624421.50303</v>
      </c>
      <c r="D57" s="42">
        <f>D6+D37</f>
        <v>631740.2</v>
      </c>
      <c r="E57" s="20"/>
      <c r="F57" s="20"/>
    </row>
    <row r="58" spans="1:6" ht="15.75">
      <c r="A58" s="5"/>
      <c r="B58" s="5"/>
      <c r="C58" s="6"/>
      <c r="D58" s="6"/>
      <c r="E58" s="6"/>
      <c r="F58" s="6"/>
    </row>
    <row r="59" spans="1:6" ht="15.75">
      <c r="A59" s="3"/>
      <c r="B59" s="2"/>
      <c r="C59" s="2"/>
      <c r="D59" s="2"/>
      <c r="E59" s="2"/>
      <c r="F59" s="2"/>
    </row>
    <row r="60" spans="1:6" ht="26.25" customHeight="1">
      <c r="A60" s="53" t="s">
        <v>101</v>
      </c>
      <c r="B60" s="53"/>
      <c r="C60" s="17"/>
      <c r="D60" s="17" t="s">
        <v>107</v>
      </c>
      <c r="E60" s="17"/>
      <c r="F60" s="17"/>
    </row>
    <row r="61" ht="18.75">
      <c r="A61" s="4"/>
    </row>
    <row r="62" ht="18.75">
      <c r="A62" s="4"/>
    </row>
    <row r="63" ht="18.75">
      <c r="A63" s="4"/>
    </row>
    <row r="64" spans="1:2" ht="15">
      <c r="A64" s="1"/>
      <c r="B64" s="1"/>
    </row>
    <row r="65" spans="1:2" ht="15">
      <c r="A65" s="1"/>
      <c r="B65" s="1"/>
    </row>
  </sheetData>
  <sheetProtection/>
  <autoFilter ref="A5:F57"/>
  <mergeCells count="5">
    <mergeCell ref="A3:D3"/>
    <mergeCell ref="C4:D4"/>
    <mergeCell ref="A60:B60"/>
    <mergeCell ref="B2:D2"/>
    <mergeCell ref="B1:D1"/>
  </mergeCells>
  <printOptions/>
  <pageMargins left="0.7874015748031497" right="0.3937007874015748" top="0.3937007874015748" bottom="0.3937007874015748" header="0.1968503937007874" footer="0.1968503937007874"/>
  <pageSetup fitToWidth="0" horizontalDpi="600" verticalDpi="600" orientation="landscape" paperSize="9" scale="8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Suport657</cp:lastModifiedBy>
  <cp:lastPrinted>2021-11-25T11:54:14Z</cp:lastPrinted>
  <dcterms:created xsi:type="dcterms:W3CDTF">2010-08-17T04:45:21Z</dcterms:created>
  <dcterms:modified xsi:type="dcterms:W3CDTF">2021-11-25T11:54:21Z</dcterms:modified>
  <cp:category/>
  <cp:version/>
  <cp:contentType/>
  <cp:contentStatus/>
</cp:coreProperties>
</file>