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Лист 1" sheetId="2" r:id="rId1"/>
  </sheets>
  <definedNames>
    <definedName name="_xlnm._FilterDatabase" localSheetId="0" hidden="1">'Лист 1'!$A$5:$G$51</definedName>
    <definedName name="_xlnm.Print_Area" localSheetId="0">'Лист 1'!$A$1:$H$58</definedName>
  </definedNames>
  <calcPr calcId="145621"/>
</workbook>
</file>

<file path=xl/calcChain.xml><?xml version="1.0" encoding="utf-8"?>
<calcChain xmlns="http://schemas.openxmlformats.org/spreadsheetml/2006/main">
  <c r="H31" i="2" l="1"/>
  <c r="H40" i="2" l="1"/>
  <c r="H30" i="2" l="1"/>
  <c r="H14" i="2" l="1"/>
  <c r="H45" i="2" l="1"/>
  <c r="H23" i="2"/>
  <c r="H10" i="2"/>
  <c r="H32" i="2" l="1"/>
  <c r="H44" i="2" l="1"/>
  <c r="H43" i="2" l="1"/>
  <c r="H50" i="2" l="1"/>
  <c r="H29" i="2" l="1"/>
  <c r="H24" i="2" l="1"/>
  <c r="H48" i="2" l="1"/>
  <c r="H46" i="2"/>
  <c r="H38" i="2"/>
  <c r="H35" i="2" l="1"/>
  <c r="H19" i="2"/>
  <c r="G19" i="2"/>
  <c r="H17" i="2"/>
  <c r="H15" i="2"/>
  <c r="H7" i="2"/>
  <c r="G7" i="2"/>
  <c r="G38" i="2"/>
  <c r="G35" i="2"/>
  <c r="G29" i="2"/>
  <c r="H6" i="2" l="1"/>
  <c r="G17" i="2"/>
  <c r="G50" i="2" l="1"/>
  <c r="G48" i="2"/>
  <c r="G46" i="2"/>
  <c r="G43" i="2"/>
  <c r="G24" i="2"/>
  <c r="G15" i="2"/>
  <c r="G6" i="2" l="1"/>
</calcChain>
</file>

<file path=xl/sharedStrings.xml><?xml version="1.0" encoding="utf-8"?>
<sst xmlns="http://schemas.openxmlformats.org/spreadsheetml/2006/main" count="180" uniqueCount="75">
  <si>
    <t/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</si>
  <si>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</si>
  <si>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</si>
  <si>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</si>
  <si>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</si>
  <si>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</si>
  <si>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</si>
  <si>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</si>
  <si>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</si>
  <si>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</si>
  <si>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</si>
  <si>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</si>
  <si>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</si>
  <si>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</si>
  <si>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</si>
  <si>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</si>
  <si>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</si>
  <si>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</si>
  <si>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</si>
  <si>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</si>
  <si>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</si>
  <si>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</si>
  <si>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</si>
  <si>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</si>
  <si>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</si>
  <si>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</si>
  <si>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</si>
  <si>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</si>
  <si>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</si>
  <si>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</si>
  <si>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</si>
  <si>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</si>
  <si>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</si>
  <si>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</si>
  <si>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</si>
  <si>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</si>
  <si>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</si>
  <si>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</si>
  <si>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</si>
  <si>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</si>
  <si>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</si>
  <si>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</si>
  <si>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</si>
  <si>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</si>
  <si>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</si>
  <si>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</si>
  <si>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</si>
  <si>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</si>
  <si>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</si>
  <si>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</si>
  <si>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</si>
  <si>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</si>
  <si>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</si>
  <si>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</si>
  <si>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</si>
  <si>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</si>
  <si>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</si>
  <si>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</si>
  <si>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>Сумма на 2015 год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</si>
  <si>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</si>
  <si>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</si>
  <si>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</si>
  <si>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</si>
  <si>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>Коммунальное хозяйство</t>
  </si>
  <si>
    <t>Благоустройство</t>
  </si>
  <si>
    <t>Массовый спорт</t>
  </si>
  <si>
    <t>Иные межбюджетные трансферты</t>
  </si>
  <si>
    <t>Иные дотации</t>
  </si>
  <si>
    <t>Защита населения и территории от чрезвычайных ситуаций природного и техногенного характера, пожарная безопасность</t>
  </si>
  <si>
    <t>С.Н.Горяева</t>
  </si>
  <si>
    <t>Распределение бюджетных ассигнований бюджета муниципального образования "Гиагинский район"                                                                  на 2022 год по разделам и подразделам классификации расходов бюджетов Российской Федерации</t>
  </si>
  <si>
    <t>Сумма на 2022 год</t>
  </si>
  <si>
    <t xml:space="preserve">Управляющая делами Совета народных депутатов  МО "Гиагинский район" </t>
  </si>
  <si>
    <t>Приложение № 6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МО "Гиагинский район"                                                                    от "23" декабря 2021 г. № 517</t>
  </si>
  <si>
    <r>
      <rPr>
        <sz val="10"/>
        <rFont val="Times New Roman"/>
        <family val="1"/>
        <charset val="204"/>
      </rPr>
      <t>Приложение № 5 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                МО "Гиагинский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 31 " марта 2022 г. №</t>
    </r>
    <r>
      <rPr>
        <sz val="10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</si>
</sst>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4">
    <xf numFmtId="0" fontId="0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topLeftCell="A2" zoomScaleNormal="100" zoomScaleSheetLayoutView="100" workbookViewId="0">
      <selection activeCell="H6" sqref="H6"/>
    </sheetView>
  </sheetViews>
  <sheetFormatPr defaultRowHeight="12.75" x14ac:dyDescent="0.2"/>
  <cols>
    <col min="1" max="1" width="106.6640625" customWidth="1"/>
    <col min="2" max="2" width="0.1640625" hidden="1" customWidth="1"/>
    <col min="3" max="3" width="9.33203125" customWidth="1"/>
    <col min="4" max="4" width="9" customWidth="1"/>
    <col min="5" max="7" width="0.1640625" hidden="1" customWidth="1"/>
    <col min="8" max="8" width="22" style="46" customWidth="1"/>
  </cols>
  <sheetData>
    <row r="1" spans="1:8" ht="52.5" customHeight="1" x14ac:dyDescent="0.2">
      <c r="C1" s="53" t="s">
        <v>74</v>
      </c>
      <c r="D1" s="53"/>
      <c r="E1" s="53"/>
      <c r="F1" s="53"/>
      <c r="G1" s="53"/>
      <c r="H1" s="53"/>
    </row>
    <row r="2" spans="1:8" ht="54" customHeight="1" x14ac:dyDescent="0.2">
      <c r="A2" s="5"/>
      <c r="B2" s="5"/>
      <c r="C2" s="49" t="s">
        <v>73</v>
      </c>
      <c r="D2" s="49"/>
      <c r="E2" s="49"/>
      <c r="F2" s="49"/>
      <c r="G2" s="49"/>
      <c r="H2" s="49"/>
    </row>
    <row r="3" spans="1:8" ht="34.5" customHeight="1" x14ac:dyDescent="0.2">
      <c r="A3" s="50" t="s">
        <v>70</v>
      </c>
      <c r="B3" s="50"/>
      <c r="C3" s="50"/>
      <c r="D3" s="50"/>
      <c r="E3" s="50"/>
      <c r="F3" s="50"/>
      <c r="G3" s="50"/>
      <c r="H3" s="50"/>
    </row>
    <row r="4" spans="1:8" ht="11.25" customHeight="1" x14ac:dyDescent="0.2">
      <c r="A4" s="51"/>
      <c r="B4" s="51"/>
      <c r="C4" s="51"/>
      <c r="D4" s="51"/>
      <c r="E4" s="51"/>
      <c r="F4" s="51"/>
      <c r="G4" s="51"/>
      <c r="H4" s="51"/>
    </row>
    <row r="5" spans="1:8" ht="39" customHeight="1" x14ac:dyDescent="0.2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58</v>
      </c>
      <c r="H5" s="41" t="s">
        <v>71</v>
      </c>
    </row>
    <row r="6" spans="1:8" ht="15.75" customHeight="1" x14ac:dyDescent="0.2">
      <c r="A6" s="20" t="s">
        <v>57</v>
      </c>
      <c r="B6" s="11"/>
      <c r="C6" s="11"/>
      <c r="D6" s="11"/>
      <c r="E6" s="11"/>
      <c r="F6" s="11"/>
      <c r="G6" s="12">
        <f>G7+G15+G17+G19+G24+G29+G35+G38+G43+G46+G48+G50</f>
        <v>206609.10000000003</v>
      </c>
      <c r="H6" s="12">
        <f>H7+H15+H17+H19+H24+H29+H35+H38+H43+H46+H48+H50+J47</f>
        <v>855237.28700999985</v>
      </c>
    </row>
    <row r="7" spans="1:8" ht="15.75" x14ac:dyDescent="0.2">
      <c r="A7" s="21" t="s">
        <v>42</v>
      </c>
      <c r="B7" s="13"/>
      <c r="C7" s="7" t="s">
        <v>12</v>
      </c>
      <c r="D7" s="13"/>
      <c r="E7" s="13"/>
      <c r="F7" s="13"/>
      <c r="G7" s="14">
        <f>G8+G9+G10+G11+G12+G13+G14</f>
        <v>47179.9</v>
      </c>
      <c r="H7" s="42">
        <f>H8+H9+H10+H11+H12+H13+H14</f>
        <v>73463.16</v>
      </c>
    </row>
    <row r="8" spans="1:8" ht="31.5" customHeight="1" x14ac:dyDescent="0.2">
      <c r="A8" s="22" t="s">
        <v>38</v>
      </c>
      <c r="B8" s="2">
        <v>908</v>
      </c>
      <c r="C8" s="2" t="s">
        <v>12</v>
      </c>
      <c r="D8" s="2" t="s">
        <v>13</v>
      </c>
      <c r="E8" s="2" t="s">
        <v>0</v>
      </c>
      <c r="F8" s="23" t="s">
        <v>0</v>
      </c>
      <c r="G8" s="24">
        <v>1047.9000000000001</v>
      </c>
      <c r="H8" s="16">
        <v>1577.3</v>
      </c>
    </row>
    <row r="9" spans="1:8" ht="31.5" x14ac:dyDescent="0.2">
      <c r="A9" s="22" t="s">
        <v>40</v>
      </c>
      <c r="B9" s="2">
        <v>901</v>
      </c>
      <c r="C9" s="2" t="s">
        <v>12</v>
      </c>
      <c r="D9" s="2" t="s">
        <v>14</v>
      </c>
      <c r="E9" s="2" t="s">
        <v>0</v>
      </c>
      <c r="F9" s="23" t="s">
        <v>0</v>
      </c>
      <c r="G9" s="6">
        <v>1590.3</v>
      </c>
      <c r="H9" s="16">
        <v>3859.3</v>
      </c>
    </row>
    <row r="10" spans="1:8" ht="47.25" x14ac:dyDescent="0.2">
      <c r="A10" s="22" t="s">
        <v>43</v>
      </c>
      <c r="B10" s="2">
        <v>908</v>
      </c>
      <c r="C10" s="2" t="s">
        <v>12</v>
      </c>
      <c r="D10" s="2" t="s">
        <v>7</v>
      </c>
      <c r="E10" s="2" t="s">
        <v>0</v>
      </c>
      <c r="F10" s="23" t="s">
        <v>0</v>
      </c>
      <c r="G10" s="24">
        <v>24239.3</v>
      </c>
      <c r="H10" s="16">
        <f>33683.8+92.807</f>
        <v>33776.607000000004</v>
      </c>
    </row>
    <row r="11" spans="1:8" ht="33" customHeight="1" x14ac:dyDescent="0.2">
      <c r="A11" s="22" t="s">
        <v>29</v>
      </c>
      <c r="B11" s="2">
        <v>903</v>
      </c>
      <c r="C11" s="2" t="s">
        <v>12</v>
      </c>
      <c r="D11" s="2" t="s">
        <v>15</v>
      </c>
      <c r="E11" s="2" t="s">
        <v>0</v>
      </c>
      <c r="F11" s="23" t="s">
        <v>0</v>
      </c>
      <c r="G11" s="6">
        <v>6112.3</v>
      </c>
      <c r="H11" s="43">
        <v>8823.7099999999991</v>
      </c>
    </row>
    <row r="12" spans="1:8" ht="15.75" x14ac:dyDescent="0.2">
      <c r="A12" s="25" t="s">
        <v>44</v>
      </c>
      <c r="B12" s="26">
        <v>908</v>
      </c>
      <c r="C12" s="3" t="s">
        <v>12</v>
      </c>
      <c r="D12" s="3" t="s">
        <v>9</v>
      </c>
      <c r="E12" s="27"/>
      <c r="F12" s="28"/>
      <c r="G12" s="4">
        <v>50</v>
      </c>
      <c r="H12" s="43">
        <v>5018</v>
      </c>
    </row>
    <row r="13" spans="1:8" ht="15.75" x14ac:dyDescent="0.2">
      <c r="A13" s="22" t="s">
        <v>30</v>
      </c>
      <c r="B13" s="2">
        <v>903</v>
      </c>
      <c r="C13" s="2" t="s">
        <v>12</v>
      </c>
      <c r="D13" s="2" t="s">
        <v>31</v>
      </c>
      <c r="E13" s="2" t="s">
        <v>0</v>
      </c>
      <c r="F13" s="23" t="s">
        <v>0</v>
      </c>
      <c r="G13" s="6">
        <v>300</v>
      </c>
      <c r="H13" s="43">
        <v>946</v>
      </c>
    </row>
    <row r="14" spans="1:8" ht="15.75" x14ac:dyDescent="0.2">
      <c r="A14" s="22" t="s">
        <v>32</v>
      </c>
      <c r="B14" s="2">
        <v>902</v>
      </c>
      <c r="C14" s="1" t="s">
        <v>12</v>
      </c>
      <c r="D14" s="2">
        <v>13</v>
      </c>
      <c r="E14" s="2" t="s">
        <v>0</v>
      </c>
      <c r="F14" s="23" t="s">
        <v>0</v>
      </c>
      <c r="G14" s="6">
        <v>13840.1</v>
      </c>
      <c r="H14" s="43">
        <f>19328.15+45+29.093+60</f>
        <v>19462.243000000002</v>
      </c>
    </row>
    <row r="15" spans="1:8" ht="15.75" hidden="1" x14ac:dyDescent="0.2">
      <c r="A15" s="29" t="s">
        <v>39</v>
      </c>
      <c r="B15" s="7">
        <v>908</v>
      </c>
      <c r="C15" s="8" t="s">
        <v>13</v>
      </c>
      <c r="D15" s="8"/>
      <c r="E15" s="7"/>
      <c r="F15" s="30"/>
      <c r="G15" s="9">
        <f>G16</f>
        <v>0</v>
      </c>
      <c r="H15" s="44">
        <f>H16</f>
        <v>0</v>
      </c>
    </row>
    <row r="16" spans="1:8" ht="15.75" hidden="1" x14ac:dyDescent="0.2">
      <c r="A16" s="22" t="s">
        <v>41</v>
      </c>
      <c r="B16" s="2">
        <v>908</v>
      </c>
      <c r="C16" s="1" t="s">
        <v>13</v>
      </c>
      <c r="D16" s="1" t="s">
        <v>14</v>
      </c>
      <c r="E16" s="2"/>
      <c r="F16" s="23"/>
      <c r="G16" s="6">
        <v>0</v>
      </c>
      <c r="H16" s="43">
        <v>0</v>
      </c>
    </row>
    <row r="17" spans="1:8" ht="15.75" x14ac:dyDescent="0.2">
      <c r="A17" s="29" t="s">
        <v>21</v>
      </c>
      <c r="B17" s="7">
        <v>907</v>
      </c>
      <c r="C17" s="7" t="s">
        <v>14</v>
      </c>
      <c r="D17" s="7" t="s">
        <v>0</v>
      </c>
      <c r="E17" s="7" t="s">
        <v>0</v>
      </c>
      <c r="F17" s="30" t="s">
        <v>0</v>
      </c>
      <c r="G17" s="9">
        <f>G18</f>
        <v>1584.4</v>
      </c>
      <c r="H17" s="44">
        <f>H18</f>
        <v>3628.5</v>
      </c>
    </row>
    <row r="18" spans="1:8" ht="32.25" customHeight="1" x14ac:dyDescent="0.2">
      <c r="A18" s="22" t="s">
        <v>68</v>
      </c>
      <c r="B18" s="2">
        <v>907</v>
      </c>
      <c r="C18" s="2" t="s">
        <v>14</v>
      </c>
      <c r="D18" s="2">
        <v>10</v>
      </c>
      <c r="E18" s="2" t="s">
        <v>0</v>
      </c>
      <c r="F18" s="23" t="s">
        <v>0</v>
      </c>
      <c r="G18" s="6">
        <v>1584.4</v>
      </c>
      <c r="H18" s="43">
        <v>3628.5</v>
      </c>
    </row>
    <row r="19" spans="1:8" ht="15.75" x14ac:dyDescent="0.2">
      <c r="A19" s="29" t="s">
        <v>54</v>
      </c>
      <c r="B19" s="7"/>
      <c r="C19" s="8" t="s">
        <v>7</v>
      </c>
      <c r="D19" s="8"/>
      <c r="E19" s="7"/>
      <c r="F19" s="30"/>
      <c r="G19" s="9">
        <f>G20+G21+G22+G23</f>
        <v>4018.6000000000004</v>
      </c>
      <c r="H19" s="44">
        <f>H20+H21+H22+H23</f>
        <v>12376.32612</v>
      </c>
    </row>
    <row r="20" spans="1:8" ht="15.75" x14ac:dyDescent="0.2">
      <c r="A20" s="22" t="s">
        <v>25</v>
      </c>
      <c r="B20" s="2">
        <v>908</v>
      </c>
      <c r="C20" s="1" t="s">
        <v>7</v>
      </c>
      <c r="D20" s="1" t="s">
        <v>10</v>
      </c>
      <c r="E20" s="2"/>
      <c r="F20" s="23"/>
      <c r="G20" s="6">
        <v>162.5</v>
      </c>
      <c r="H20" s="43">
        <v>360.8</v>
      </c>
    </row>
    <row r="21" spans="1:8" ht="15.75" x14ac:dyDescent="0.2">
      <c r="A21" s="19" t="s">
        <v>60</v>
      </c>
      <c r="B21" s="2"/>
      <c r="C21" s="18" t="s">
        <v>7</v>
      </c>
      <c r="D21" s="18" t="s">
        <v>18</v>
      </c>
      <c r="E21" s="2"/>
      <c r="F21" s="23"/>
      <c r="G21" s="6">
        <v>2874.5</v>
      </c>
      <c r="H21" s="43">
        <v>1200</v>
      </c>
    </row>
    <row r="22" spans="1:8" ht="15.75" x14ac:dyDescent="0.2">
      <c r="A22" s="19" t="s">
        <v>59</v>
      </c>
      <c r="B22" s="2"/>
      <c r="C22" s="18" t="s">
        <v>7</v>
      </c>
      <c r="D22" s="18" t="s">
        <v>11</v>
      </c>
      <c r="E22" s="2"/>
      <c r="F22" s="23"/>
      <c r="G22" s="6">
        <v>148.4</v>
      </c>
      <c r="H22" s="43">
        <v>1574.57855</v>
      </c>
    </row>
    <row r="23" spans="1:8" ht="15.75" x14ac:dyDescent="0.2">
      <c r="A23" s="22" t="s">
        <v>26</v>
      </c>
      <c r="B23" s="2">
        <v>908</v>
      </c>
      <c r="C23" s="1" t="s">
        <v>7</v>
      </c>
      <c r="D23" s="1" t="s">
        <v>27</v>
      </c>
      <c r="E23" s="2"/>
      <c r="F23" s="23"/>
      <c r="G23" s="6">
        <v>833.2</v>
      </c>
      <c r="H23" s="43">
        <f>9285.94757-45</f>
        <v>9240.9475700000003</v>
      </c>
    </row>
    <row r="24" spans="1:8" ht="15" customHeight="1" x14ac:dyDescent="0.2">
      <c r="A24" s="29" t="s">
        <v>28</v>
      </c>
      <c r="B24" s="7">
        <v>908</v>
      </c>
      <c r="C24" s="8" t="s">
        <v>10</v>
      </c>
      <c r="D24" s="8"/>
      <c r="E24" s="7"/>
      <c r="F24" s="30"/>
      <c r="G24" s="9">
        <f t="shared" ref="G24" si="0">G26</f>
        <v>0</v>
      </c>
      <c r="H24" s="44">
        <f>H26+H25+H27+H28</f>
        <v>14790.3</v>
      </c>
    </row>
    <row r="25" spans="1:8" ht="0.75" hidden="1" customHeight="1" x14ac:dyDescent="0.2">
      <c r="A25" s="19" t="s">
        <v>61</v>
      </c>
      <c r="B25" s="7"/>
      <c r="C25" s="18" t="s">
        <v>10</v>
      </c>
      <c r="D25" s="18" t="s">
        <v>12</v>
      </c>
      <c r="E25" s="7"/>
      <c r="F25" s="30"/>
      <c r="G25" s="9"/>
      <c r="H25" s="16">
        <v>0</v>
      </c>
    </row>
    <row r="26" spans="1:8" ht="15.75" x14ac:dyDescent="0.2">
      <c r="A26" s="37" t="s">
        <v>61</v>
      </c>
      <c r="B26" s="2">
        <v>908</v>
      </c>
      <c r="C26" s="1" t="s">
        <v>10</v>
      </c>
      <c r="D26" s="18" t="s">
        <v>12</v>
      </c>
      <c r="E26" s="2"/>
      <c r="F26" s="23"/>
      <c r="G26" s="6">
        <v>0</v>
      </c>
      <c r="H26" s="43">
        <v>1000</v>
      </c>
    </row>
    <row r="27" spans="1:8" ht="15.75" x14ac:dyDescent="0.2">
      <c r="A27" s="37" t="s">
        <v>63</v>
      </c>
      <c r="B27" s="2"/>
      <c r="C27" s="1" t="s">
        <v>10</v>
      </c>
      <c r="D27" s="18" t="s">
        <v>13</v>
      </c>
      <c r="E27" s="2"/>
      <c r="F27" s="23"/>
      <c r="G27" s="6"/>
      <c r="H27" s="47">
        <v>3760</v>
      </c>
    </row>
    <row r="28" spans="1:8" ht="15.75" x14ac:dyDescent="0.2">
      <c r="A28" s="25" t="s">
        <v>64</v>
      </c>
      <c r="B28" s="2"/>
      <c r="C28" s="18" t="s">
        <v>10</v>
      </c>
      <c r="D28" s="18" t="s">
        <v>14</v>
      </c>
      <c r="E28" s="2"/>
      <c r="F28" s="23"/>
      <c r="G28" s="6"/>
      <c r="H28" s="43">
        <v>10030.299999999999</v>
      </c>
    </row>
    <row r="29" spans="1:8" ht="15.75" customHeight="1" x14ac:dyDescent="0.2">
      <c r="A29" s="29" t="s">
        <v>55</v>
      </c>
      <c r="B29" s="7"/>
      <c r="C29" s="8" t="s">
        <v>9</v>
      </c>
      <c r="D29" s="8"/>
      <c r="E29" s="7"/>
      <c r="F29" s="30"/>
      <c r="G29" s="10">
        <f>G30+G31+G33+G34</f>
        <v>109516.40000000001</v>
      </c>
      <c r="H29" s="44">
        <f>H30+H31+H33+H34+H32</f>
        <v>590936.89689000009</v>
      </c>
    </row>
    <row r="30" spans="1:8" ht="17.25" customHeight="1" x14ac:dyDescent="0.2">
      <c r="A30" s="22" t="s">
        <v>22</v>
      </c>
      <c r="B30" s="2">
        <v>905</v>
      </c>
      <c r="C30" s="2" t="s">
        <v>9</v>
      </c>
      <c r="D30" s="2" t="s">
        <v>12</v>
      </c>
      <c r="E30" s="2" t="s">
        <v>0</v>
      </c>
      <c r="F30" s="23" t="s">
        <v>0</v>
      </c>
      <c r="G30" s="6">
        <v>27749.5</v>
      </c>
      <c r="H30" s="47">
        <f>149718.8+62</f>
        <v>149780.79999999999</v>
      </c>
    </row>
    <row r="31" spans="1:8" ht="15.75" x14ac:dyDescent="0.2">
      <c r="A31" s="22" t="s">
        <v>17</v>
      </c>
      <c r="B31" s="2">
        <v>902</v>
      </c>
      <c r="C31" s="2" t="s">
        <v>9</v>
      </c>
      <c r="D31" s="2" t="s">
        <v>13</v>
      </c>
      <c r="E31" s="2" t="s">
        <v>0</v>
      </c>
      <c r="F31" s="23" t="s">
        <v>0</v>
      </c>
      <c r="G31" s="6">
        <v>71573.100000000006</v>
      </c>
      <c r="H31" s="43">
        <f>326362.08889-62+1505.308+39349</f>
        <v>367154.39689000003</v>
      </c>
    </row>
    <row r="32" spans="1:8" ht="15.75" x14ac:dyDescent="0.2">
      <c r="A32" s="19" t="s">
        <v>62</v>
      </c>
      <c r="B32" s="2"/>
      <c r="C32" s="2" t="s">
        <v>9</v>
      </c>
      <c r="D32" s="18" t="s">
        <v>14</v>
      </c>
      <c r="E32" s="2"/>
      <c r="F32" s="23"/>
      <c r="G32" s="6"/>
      <c r="H32" s="47">
        <f>53870.4+120</f>
        <v>53990.400000000001</v>
      </c>
    </row>
    <row r="33" spans="1:8" ht="15.75" x14ac:dyDescent="0.2">
      <c r="A33" s="22" t="s">
        <v>52</v>
      </c>
      <c r="B33" s="2">
        <v>908</v>
      </c>
      <c r="C33" s="1" t="s">
        <v>9</v>
      </c>
      <c r="D33" s="18" t="s">
        <v>9</v>
      </c>
      <c r="E33" s="2"/>
      <c r="F33" s="23"/>
      <c r="G33" s="6">
        <v>101</v>
      </c>
      <c r="H33" s="43">
        <v>1439.4</v>
      </c>
    </row>
    <row r="34" spans="1:8" ht="15.75" customHeight="1" x14ac:dyDescent="0.2">
      <c r="A34" s="22" t="s">
        <v>23</v>
      </c>
      <c r="B34" s="2">
        <v>905</v>
      </c>
      <c r="C34" s="2" t="s">
        <v>9</v>
      </c>
      <c r="D34" s="2" t="s">
        <v>11</v>
      </c>
      <c r="E34" s="2" t="s">
        <v>0</v>
      </c>
      <c r="F34" s="23" t="s">
        <v>0</v>
      </c>
      <c r="G34" s="16">
        <v>10092.799999999999</v>
      </c>
      <c r="H34" s="43">
        <v>18571.900000000001</v>
      </c>
    </row>
    <row r="35" spans="1:8" ht="15.75" x14ac:dyDescent="0.2">
      <c r="A35" s="29" t="s">
        <v>53</v>
      </c>
      <c r="B35" s="7">
        <v>902</v>
      </c>
      <c r="C35" s="7" t="s">
        <v>18</v>
      </c>
      <c r="D35" s="7" t="s">
        <v>0</v>
      </c>
      <c r="E35" s="7" t="s">
        <v>0</v>
      </c>
      <c r="F35" s="30" t="s">
        <v>0</v>
      </c>
      <c r="G35" s="9">
        <f>G36+G37</f>
        <v>35858.400000000001</v>
      </c>
      <c r="H35" s="44">
        <f>H36+H37</f>
        <v>106905.71</v>
      </c>
    </row>
    <row r="36" spans="1:8" ht="15.75" x14ac:dyDescent="0.2">
      <c r="A36" s="22" t="s">
        <v>19</v>
      </c>
      <c r="B36" s="2">
        <v>902</v>
      </c>
      <c r="C36" s="2" t="s">
        <v>18</v>
      </c>
      <c r="D36" s="2" t="s">
        <v>12</v>
      </c>
      <c r="E36" s="2" t="s">
        <v>0</v>
      </c>
      <c r="F36" s="23" t="s">
        <v>0</v>
      </c>
      <c r="G36" s="6">
        <v>23361.4</v>
      </c>
      <c r="H36" s="47">
        <v>83767.19</v>
      </c>
    </row>
    <row r="37" spans="1:8" ht="15.75" x14ac:dyDescent="0.2">
      <c r="A37" s="22" t="s">
        <v>20</v>
      </c>
      <c r="B37" s="2">
        <v>902</v>
      </c>
      <c r="C37" s="2" t="s">
        <v>18</v>
      </c>
      <c r="D37" s="2" t="s">
        <v>7</v>
      </c>
      <c r="E37" s="2" t="s">
        <v>0</v>
      </c>
      <c r="F37" s="23" t="s">
        <v>0</v>
      </c>
      <c r="G37" s="6">
        <v>12497</v>
      </c>
      <c r="H37" s="43">
        <v>23138.52</v>
      </c>
    </row>
    <row r="38" spans="1:8" ht="15.75" x14ac:dyDescent="0.2">
      <c r="A38" s="29" t="s">
        <v>56</v>
      </c>
      <c r="B38" s="7"/>
      <c r="C38" s="7">
        <v>10</v>
      </c>
      <c r="D38" s="7"/>
      <c r="E38" s="7"/>
      <c r="F38" s="30"/>
      <c r="G38" s="9">
        <f>G39+G40+G41+G42</f>
        <v>5412.6</v>
      </c>
      <c r="H38" s="44">
        <f>H39+H40+H41+H42</f>
        <v>42758.493999999999</v>
      </c>
    </row>
    <row r="39" spans="1:8" ht="15.75" x14ac:dyDescent="0.2">
      <c r="A39" s="22" t="s">
        <v>45</v>
      </c>
      <c r="B39" s="2">
        <v>908</v>
      </c>
      <c r="C39" s="1" t="s">
        <v>8</v>
      </c>
      <c r="D39" s="1" t="s">
        <v>12</v>
      </c>
      <c r="E39" s="2"/>
      <c r="F39" s="23"/>
      <c r="G39" s="6">
        <v>4298.8</v>
      </c>
      <c r="H39" s="43">
        <v>7544.4</v>
      </c>
    </row>
    <row r="40" spans="1:8" ht="15.75" x14ac:dyDescent="0.2">
      <c r="A40" s="22" t="s">
        <v>46</v>
      </c>
      <c r="B40" s="2">
        <v>908</v>
      </c>
      <c r="C40" s="1" t="s">
        <v>8</v>
      </c>
      <c r="D40" s="1" t="s">
        <v>14</v>
      </c>
      <c r="E40" s="2"/>
      <c r="F40" s="23"/>
      <c r="G40" s="6">
        <v>1113.8</v>
      </c>
      <c r="H40" s="43">
        <f>382.8+1578.789</f>
        <v>1961.5889999999999</v>
      </c>
    </row>
    <row r="41" spans="1:8" ht="15.75" x14ac:dyDescent="0.2">
      <c r="A41" s="22" t="s">
        <v>24</v>
      </c>
      <c r="B41" s="2">
        <v>905</v>
      </c>
      <c r="C41" s="2" t="s">
        <v>8</v>
      </c>
      <c r="D41" s="2" t="s">
        <v>7</v>
      </c>
      <c r="E41" s="2" t="s">
        <v>0</v>
      </c>
      <c r="F41" s="23" t="s">
        <v>0</v>
      </c>
      <c r="G41" s="6">
        <v>0</v>
      </c>
      <c r="H41" s="43">
        <v>32673.305</v>
      </c>
    </row>
    <row r="42" spans="1:8" ht="15.75" x14ac:dyDescent="0.2">
      <c r="A42" s="22" t="s">
        <v>47</v>
      </c>
      <c r="B42" s="2">
        <v>908</v>
      </c>
      <c r="C42" s="1" t="s">
        <v>8</v>
      </c>
      <c r="D42" s="1" t="s">
        <v>15</v>
      </c>
      <c r="E42" s="2"/>
      <c r="F42" s="23"/>
      <c r="G42" s="16">
        <v>0</v>
      </c>
      <c r="H42" s="43">
        <v>579.20000000000005</v>
      </c>
    </row>
    <row r="43" spans="1:8" ht="15.75" x14ac:dyDescent="0.2">
      <c r="A43" s="29" t="s">
        <v>48</v>
      </c>
      <c r="B43" s="7">
        <v>908</v>
      </c>
      <c r="C43" s="8" t="s">
        <v>31</v>
      </c>
      <c r="D43" s="8"/>
      <c r="E43" s="7"/>
      <c r="F43" s="30"/>
      <c r="G43" s="9">
        <f>G44</f>
        <v>268.5</v>
      </c>
      <c r="H43" s="44">
        <f>H44+H45</f>
        <v>400</v>
      </c>
    </row>
    <row r="44" spans="1:8" ht="15.75" x14ac:dyDescent="0.2">
      <c r="A44" s="22" t="s">
        <v>49</v>
      </c>
      <c r="B44" s="2">
        <v>908</v>
      </c>
      <c r="C44" s="1" t="s">
        <v>31</v>
      </c>
      <c r="D44" s="1" t="s">
        <v>12</v>
      </c>
      <c r="E44" s="2"/>
      <c r="F44" s="23"/>
      <c r="G44" s="16">
        <v>268.5</v>
      </c>
      <c r="H44" s="43">
        <f>400-100+100</f>
        <v>400</v>
      </c>
    </row>
    <row r="45" spans="1:8" ht="16.5" hidden="1" customHeight="1" x14ac:dyDescent="0.2">
      <c r="A45" s="22" t="s">
        <v>65</v>
      </c>
      <c r="B45" s="2"/>
      <c r="C45" s="18" t="s">
        <v>31</v>
      </c>
      <c r="D45" s="18" t="s">
        <v>13</v>
      </c>
      <c r="E45" s="2"/>
      <c r="F45" s="23"/>
      <c r="G45" s="16"/>
      <c r="H45" s="43">
        <f>121.9-121.9</f>
        <v>0</v>
      </c>
    </row>
    <row r="46" spans="1:8" ht="18" customHeight="1" x14ac:dyDescent="0.2">
      <c r="A46" s="29" t="s">
        <v>50</v>
      </c>
      <c r="B46" s="7">
        <v>908</v>
      </c>
      <c r="C46" s="8" t="s">
        <v>27</v>
      </c>
      <c r="D46" s="8"/>
      <c r="E46" s="7"/>
      <c r="F46" s="30"/>
      <c r="G46" s="9">
        <f>G47</f>
        <v>1741.5</v>
      </c>
      <c r="H46" s="44">
        <f>H47</f>
        <v>3026.7</v>
      </c>
    </row>
    <row r="47" spans="1:8" ht="15" customHeight="1" x14ac:dyDescent="0.2">
      <c r="A47" s="22" t="s">
        <v>51</v>
      </c>
      <c r="B47" s="2">
        <v>908</v>
      </c>
      <c r="C47" s="1" t="s">
        <v>27</v>
      </c>
      <c r="D47" s="1" t="s">
        <v>13</v>
      </c>
      <c r="E47" s="2"/>
      <c r="F47" s="23"/>
      <c r="G47" s="16">
        <v>1741.5</v>
      </c>
      <c r="H47" s="43">
        <v>3026.7</v>
      </c>
    </row>
    <row r="48" spans="1:8" ht="15.75" hidden="1" customHeight="1" x14ac:dyDescent="0.2">
      <c r="A48" s="29" t="s">
        <v>34</v>
      </c>
      <c r="B48" s="7">
        <v>903</v>
      </c>
      <c r="C48" s="7" t="s">
        <v>33</v>
      </c>
      <c r="D48" s="7" t="s">
        <v>0</v>
      </c>
      <c r="E48" s="7" t="s">
        <v>0</v>
      </c>
      <c r="F48" s="30" t="s">
        <v>0</v>
      </c>
      <c r="G48" s="9">
        <f t="shared" ref="G48:H48" si="1">G49</f>
        <v>338.2</v>
      </c>
      <c r="H48" s="44">
        <f t="shared" si="1"/>
        <v>0</v>
      </c>
    </row>
    <row r="49" spans="1:8" ht="15.75" hidden="1" customHeight="1" x14ac:dyDescent="0.2">
      <c r="A49" s="22" t="s">
        <v>35</v>
      </c>
      <c r="B49" s="2">
        <v>903</v>
      </c>
      <c r="C49" s="2" t="s">
        <v>33</v>
      </c>
      <c r="D49" s="2" t="s">
        <v>12</v>
      </c>
      <c r="E49" s="2" t="s">
        <v>0</v>
      </c>
      <c r="F49" s="23" t="s">
        <v>0</v>
      </c>
      <c r="G49" s="6">
        <v>338.2</v>
      </c>
      <c r="H49" s="43">
        <v>0</v>
      </c>
    </row>
    <row r="50" spans="1:8" ht="15.75" x14ac:dyDescent="0.2">
      <c r="A50" s="31" t="s">
        <v>16</v>
      </c>
      <c r="B50" s="15">
        <v>903</v>
      </c>
      <c r="C50" s="15" t="s">
        <v>36</v>
      </c>
      <c r="D50" s="15" t="s">
        <v>0</v>
      </c>
      <c r="E50" s="15" t="s">
        <v>0</v>
      </c>
      <c r="F50" s="32" t="s">
        <v>0</v>
      </c>
      <c r="G50" s="10">
        <f>G51</f>
        <v>690.6</v>
      </c>
      <c r="H50" s="44">
        <f>H51+H53+H52</f>
        <v>6951.2</v>
      </c>
    </row>
    <row r="51" spans="1:8" ht="31.5" x14ac:dyDescent="0.2">
      <c r="A51" s="25" t="s">
        <v>37</v>
      </c>
      <c r="B51" s="26">
        <v>903</v>
      </c>
      <c r="C51" s="26" t="s">
        <v>36</v>
      </c>
      <c r="D51" s="26" t="s">
        <v>12</v>
      </c>
      <c r="E51" s="26" t="s">
        <v>0</v>
      </c>
      <c r="F51" s="33" t="s">
        <v>0</v>
      </c>
      <c r="G51" s="4">
        <v>690.6</v>
      </c>
      <c r="H51" s="43">
        <v>6951.2</v>
      </c>
    </row>
    <row r="52" spans="1:8" ht="23.25" hidden="1" customHeight="1" x14ac:dyDescent="0.2">
      <c r="A52" s="25" t="s">
        <v>67</v>
      </c>
      <c r="B52" s="26"/>
      <c r="C52" s="26">
        <v>14</v>
      </c>
      <c r="D52" s="3" t="s">
        <v>13</v>
      </c>
      <c r="E52" s="26"/>
      <c r="F52" s="33"/>
      <c r="G52" s="4"/>
      <c r="H52" s="43"/>
    </row>
    <row r="53" spans="1:8" ht="25.5" hidden="1" customHeight="1" x14ac:dyDescent="0.2">
      <c r="A53" s="35" t="s">
        <v>66</v>
      </c>
      <c r="B53" s="34"/>
      <c r="C53" s="18">
        <v>14</v>
      </c>
      <c r="D53" s="18" t="s">
        <v>14</v>
      </c>
      <c r="E53" s="36"/>
      <c r="F53" s="36"/>
      <c r="G53" s="36"/>
      <c r="H53" s="43"/>
    </row>
    <row r="54" spans="1:8" ht="0.75" customHeight="1" x14ac:dyDescent="0.2">
      <c r="A54" s="38"/>
      <c r="B54" s="17"/>
      <c r="C54" s="39"/>
      <c r="D54" s="39"/>
      <c r="E54" s="40"/>
      <c r="F54" s="40"/>
      <c r="G54" s="40"/>
      <c r="H54" s="45"/>
    </row>
    <row r="55" spans="1:8" ht="0.75" customHeight="1" x14ac:dyDescent="0.2">
      <c r="A55" s="38"/>
      <c r="B55" s="17"/>
      <c r="C55" s="39"/>
      <c r="D55" s="39"/>
      <c r="E55" s="40"/>
      <c r="F55" s="40"/>
      <c r="G55" s="40"/>
      <c r="H55" s="45"/>
    </row>
    <row r="56" spans="1:8" hidden="1" x14ac:dyDescent="0.2"/>
    <row r="58" spans="1:8" ht="15.75" x14ac:dyDescent="0.2">
      <c r="A58" s="48" t="s">
        <v>72</v>
      </c>
      <c r="B58" s="52" t="s">
        <v>69</v>
      </c>
      <c r="C58" s="52"/>
      <c r="D58" s="52"/>
      <c r="E58" s="52"/>
      <c r="F58" s="52"/>
      <c r="G58" s="52"/>
      <c r="H58" s="52"/>
    </row>
    <row r="59" spans="1:8" ht="35.25" customHeight="1" x14ac:dyDescent="0.2"/>
  </sheetData>
  <mergeCells count="5">
    <mergeCell ref="C2:H2"/>
    <mergeCell ref="A3:H3"/>
    <mergeCell ref="A4:H4"/>
    <mergeCell ref="B58:H58"/>
    <mergeCell ref="C1:H1"/>
  </mergeCells>
  <pageMargins left="0.82677165354330717" right="0.59055118110236227" top="0.39370078740157483" bottom="0.59055118110236227" header="0.31496062992125984" footer="0.55118110236220474"/>
  <pageSetup paperSize="9" scale="99" fitToHeight="0" orientation="landscape" useFirstPageNumber="1" r:id="rId1"/>
  <headerFooter>
    <oddHeader>&amp;CСтраница &amp;P</oddHeader>
  </headerFooter>
  <rowBreaks count="1" manualBreakCount="1">
    <brk id="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2022-03-24T09:50:09Z</dcterms:modified>
</cp:coreProperties>
</file>