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145" windowWidth="14805" windowHeight="5610"/>
  </bookViews>
  <sheets>
    <sheet name="2019" sheetId="2" r:id="rId1"/>
  </sheets>
  <externalReferences>
    <externalReference r:id="rId2"/>
  </externalReferences>
  <definedNames>
    <definedName name="_xlnm._FilterDatabase" localSheetId="0" hidden="1">'2019'!$A$8:$I$487</definedName>
    <definedName name="_xlnm.Print_Area" localSheetId="0">'2019'!$A$1:$O$490</definedName>
  </definedNames>
  <calcPr calcId="162913"/>
</workbook>
</file>

<file path=xl/calcChain.xml><?xml version="1.0" encoding="utf-8"?>
<calcChain xmlns="http://schemas.openxmlformats.org/spreadsheetml/2006/main">
  <c r="M472" i="2" l="1"/>
  <c r="M219" i="2"/>
  <c r="M85" i="2"/>
  <c r="M148" i="2" l="1"/>
  <c r="M147" i="2" s="1"/>
  <c r="M445" i="2" l="1"/>
  <c r="M439" i="2"/>
  <c r="M417" i="2"/>
  <c r="M416" i="2"/>
  <c r="M359" i="2"/>
  <c r="M207" i="2"/>
  <c r="M74" i="2"/>
  <c r="J162" i="2" l="1"/>
  <c r="J49" i="2"/>
  <c r="J47" i="2"/>
  <c r="M41" i="2"/>
  <c r="J41" i="2"/>
  <c r="K41" i="2"/>
  <c r="L41" i="2"/>
  <c r="I41" i="2"/>
  <c r="M93" i="2" l="1"/>
  <c r="M92" i="2" s="1"/>
  <c r="J92" i="2"/>
  <c r="K92" i="2"/>
  <c r="L92" i="2"/>
  <c r="I92" i="2"/>
  <c r="J46" i="2"/>
  <c r="J163" i="2" l="1"/>
  <c r="J90" i="2" l="1"/>
  <c r="K90" i="2"/>
  <c r="L90" i="2"/>
  <c r="M89" i="2"/>
  <c r="M88" i="2" s="1"/>
  <c r="J88" i="2"/>
  <c r="K88" i="2"/>
  <c r="L88" i="2"/>
  <c r="I88" i="2"/>
  <c r="M91" i="2"/>
  <c r="M90" i="2" s="1"/>
  <c r="I90" i="2"/>
  <c r="J158" i="2"/>
  <c r="M87" i="2" l="1"/>
  <c r="I87" i="2"/>
  <c r="L87" i="2"/>
  <c r="J87" i="2"/>
  <c r="K87" i="2"/>
  <c r="M173" i="2"/>
  <c r="M172" i="2" s="1"/>
  <c r="M171" i="2" s="1"/>
  <c r="J172" i="2"/>
  <c r="J171" i="2" s="1"/>
  <c r="K172" i="2"/>
  <c r="K171" i="2" s="1"/>
  <c r="L172" i="2"/>
  <c r="L171" i="2" s="1"/>
  <c r="I172" i="2"/>
  <c r="I171" i="2" s="1"/>
  <c r="M217" i="2" l="1"/>
  <c r="M216" i="2" s="1"/>
  <c r="M215" i="2" s="1"/>
  <c r="J485" i="2"/>
  <c r="J484" i="2" s="1"/>
  <c r="J483" i="2" s="1"/>
  <c r="J482" i="2" s="1"/>
  <c r="K485" i="2"/>
  <c r="K484" i="2" s="1"/>
  <c r="K483" i="2" s="1"/>
  <c r="K482" i="2" s="1"/>
  <c r="L485" i="2"/>
  <c r="L484" i="2" s="1"/>
  <c r="L483" i="2" s="1"/>
  <c r="L482" i="2" s="1"/>
  <c r="J480" i="2"/>
  <c r="J479" i="2" s="1"/>
  <c r="K480" i="2"/>
  <c r="K479" i="2" s="1"/>
  <c r="L480" i="2"/>
  <c r="L479" i="2" s="1"/>
  <c r="J477" i="2"/>
  <c r="K477" i="2"/>
  <c r="L477" i="2"/>
  <c r="J475" i="2"/>
  <c r="K475" i="2"/>
  <c r="L475" i="2"/>
  <c r="J470" i="2"/>
  <c r="J469" i="2" s="1"/>
  <c r="J468" i="2" s="1"/>
  <c r="K470" i="2"/>
  <c r="K469" i="2" s="1"/>
  <c r="K468" i="2" s="1"/>
  <c r="L470" i="2"/>
  <c r="L469" i="2" s="1"/>
  <c r="L468" i="2" s="1"/>
  <c r="J466" i="2"/>
  <c r="J465" i="2" s="1"/>
  <c r="K466" i="2"/>
  <c r="K465" i="2" s="1"/>
  <c r="L466" i="2"/>
  <c r="L465" i="2" s="1"/>
  <c r="J461" i="2"/>
  <c r="J460" i="2" s="1"/>
  <c r="J459" i="2" s="1"/>
  <c r="K461" i="2"/>
  <c r="K460" i="2" s="1"/>
  <c r="K459" i="2" s="1"/>
  <c r="L461" i="2"/>
  <c r="L460" i="2" s="1"/>
  <c r="L459" i="2" s="1"/>
  <c r="J457" i="2"/>
  <c r="J456" i="2" s="1"/>
  <c r="J455" i="2" s="1"/>
  <c r="J454" i="2" s="1"/>
  <c r="J453" i="2" s="1"/>
  <c r="K457" i="2"/>
  <c r="K456" i="2" s="1"/>
  <c r="K455" i="2" s="1"/>
  <c r="K454" i="2" s="1"/>
  <c r="K453" i="2" s="1"/>
  <c r="L457" i="2"/>
  <c r="L456" i="2" s="1"/>
  <c r="L455" i="2" s="1"/>
  <c r="L454" i="2" s="1"/>
  <c r="L453" i="2" s="1"/>
  <c r="J451" i="2"/>
  <c r="J450" i="2" s="1"/>
  <c r="K451" i="2"/>
  <c r="K450" i="2" s="1"/>
  <c r="L451" i="2"/>
  <c r="L450" i="2" s="1"/>
  <c r="J448" i="2"/>
  <c r="J447" i="2" s="1"/>
  <c r="K448" i="2"/>
  <c r="K447" i="2" s="1"/>
  <c r="L448" i="2"/>
  <c r="L447" i="2" s="1"/>
  <c r="J444" i="2"/>
  <c r="J443" i="2" s="1"/>
  <c r="J442" i="2" s="1"/>
  <c r="J441" i="2" s="1"/>
  <c r="K444" i="2"/>
  <c r="K443" i="2" s="1"/>
  <c r="K442" i="2" s="1"/>
  <c r="K441" i="2" s="1"/>
  <c r="L444" i="2"/>
  <c r="L443" i="2" s="1"/>
  <c r="L442" i="2" s="1"/>
  <c r="L441" i="2" s="1"/>
  <c r="J437" i="2"/>
  <c r="J436" i="2" s="1"/>
  <c r="J435" i="2" s="1"/>
  <c r="K437" i="2"/>
  <c r="K436" i="2" s="1"/>
  <c r="K435" i="2" s="1"/>
  <c r="L437" i="2"/>
  <c r="L436" i="2" s="1"/>
  <c r="L435" i="2" s="1"/>
  <c r="J432" i="2"/>
  <c r="J431" i="2" s="1"/>
  <c r="J430" i="2" s="1"/>
  <c r="K432" i="2"/>
  <c r="K431" i="2" s="1"/>
  <c r="K430" i="2" s="1"/>
  <c r="L432" i="2"/>
  <c r="L431" i="2" s="1"/>
  <c r="L430" i="2" s="1"/>
  <c r="J427" i="2"/>
  <c r="J426" i="2" s="1"/>
  <c r="J425" i="2" s="1"/>
  <c r="K427" i="2"/>
  <c r="K426" i="2" s="1"/>
  <c r="K425" i="2" s="1"/>
  <c r="L427" i="2"/>
  <c r="L426" i="2" s="1"/>
  <c r="L425" i="2" s="1"/>
  <c r="J423" i="2"/>
  <c r="J422" i="2" s="1"/>
  <c r="J421" i="2" s="1"/>
  <c r="J420" i="2" s="1"/>
  <c r="K423" i="2"/>
  <c r="K422" i="2" s="1"/>
  <c r="K421" i="2" s="1"/>
  <c r="K420" i="2" s="1"/>
  <c r="L423" i="2"/>
  <c r="L422" i="2" s="1"/>
  <c r="L421" i="2" s="1"/>
  <c r="L420" i="2" s="1"/>
  <c r="J415" i="2"/>
  <c r="J414" i="2" s="1"/>
  <c r="J413" i="2" s="1"/>
  <c r="K415" i="2"/>
  <c r="K414" i="2" s="1"/>
  <c r="K413" i="2" s="1"/>
  <c r="L415" i="2"/>
  <c r="L414" i="2" s="1"/>
  <c r="L413" i="2" s="1"/>
  <c r="J411" i="2"/>
  <c r="K411" i="2"/>
  <c r="L411" i="2"/>
  <c r="J409" i="2"/>
  <c r="K409" i="2"/>
  <c r="L409" i="2"/>
  <c r="J404" i="2"/>
  <c r="J403" i="2" s="1"/>
  <c r="J402" i="2" s="1"/>
  <c r="K404" i="2"/>
  <c r="K403" i="2" s="1"/>
  <c r="K402" i="2" s="1"/>
  <c r="L404" i="2"/>
  <c r="L403" i="2" s="1"/>
  <c r="L402" i="2" s="1"/>
  <c r="J399" i="2"/>
  <c r="J398" i="2" s="1"/>
  <c r="J397" i="2" s="1"/>
  <c r="K399" i="2"/>
  <c r="K398" i="2" s="1"/>
  <c r="K397" i="2" s="1"/>
  <c r="L399" i="2"/>
  <c r="L398" i="2" s="1"/>
  <c r="L397" i="2" s="1"/>
  <c r="J395" i="2"/>
  <c r="J394" i="2" s="1"/>
  <c r="K395" i="2"/>
  <c r="K394" i="2" s="1"/>
  <c r="L395" i="2"/>
  <c r="L394" i="2" s="1"/>
  <c r="J391" i="2"/>
  <c r="J390" i="2" s="1"/>
  <c r="J389" i="2" s="1"/>
  <c r="J388" i="2" s="1"/>
  <c r="K391" i="2"/>
  <c r="K390" i="2" s="1"/>
  <c r="K389" i="2" s="1"/>
  <c r="K388" i="2" s="1"/>
  <c r="L391" i="2"/>
  <c r="L390" i="2" s="1"/>
  <c r="L389" i="2" s="1"/>
  <c r="L388" i="2" s="1"/>
  <c r="J386" i="2"/>
  <c r="J385" i="2" s="1"/>
  <c r="J384" i="2" s="1"/>
  <c r="J383" i="2" s="1"/>
  <c r="K386" i="2"/>
  <c r="K385" i="2" s="1"/>
  <c r="K384" i="2" s="1"/>
  <c r="K383" i="2" s="1"/>
  <c r="L386" i="2"/>
  <c r="L385" i="2" s="1"/>
  <c r="L384" i="2" s="1"/>
  <c r="L383" i="2" s="1"/>
  <c r="J381" i="2"/>
  <c r="J380" i="2" s="1"/>
  <c r="J379" i="2" s="1"/>
  <c r="K381" i="2"/>
  <c r="K380" i="2" s="1"/>
  <c r="K379" i="2" s="1"/>
  <c r="L381" i="2"/>
  <c r="L380" i="2" s="1"/>
  <c r="L379" i="2" s="1"/>
  <c r="J374" i="2"/>
  <c r="J373" i="2" s="1"/>
  <c r="K374" i="2"/>
  <c r="K373" i="2" s="1"/>
  <c r="L374" i="2"/>
  <c r="L373" i="2" s="1"/>
  <c r="J371" i="2"/>
  <c r="K371" i="2"/>
  <c r="L371" i="2"/>
  <c r="J366" i="2"/>
  <c r="J365" i="2" s="1"/>
  <c r="J364" i="2" s="1"/>
  <c r="J363" i="2" s="1"/>
  <c r="K366" i="2"/>
  <c r="K365" i="2" s="1"/>
  <c r="K364" i="2" s="1"/>
  <c r="K363" i="2" s="1"/>
  <c r="L366" i="2"/>
  <c r="L365" i="2" s="1"/>
  <c r="L364" i="2" s="1"/>
  <c r="L363" i="2" s="1"/>
  <c r="J361" i="2"/>
  <c r="K361" i="2"/>
  <c r="L361" i="2"/>
  <c r="J357" i="2"/>
  <c r="K357" i="2"/>
  <c r="L357" i="2"/>
  <c r="J354" i="2"/>
  <c r="K354" i="2"/>
  <c r="L354" i="2"/>
  <c r="J351" i="2"/>
  <c r="K351" i="2"/>
  <c r="L351" i="2"/>
  <c r="J347" i="2"/>
  <c r="K347" i="2"/>
  <c r="L347" i="2"/>
  <c r="M345" i="2"/>
  <c r="J345" i="2"/>
  <c r="K345" i="2"/>
  <c r="L345" i="2"/>
  <c r="J343" i="2"/>
  <c r="K343" i="2"/>
  <c r="L343" i="2"/>
  <c r="J339" i="2"/>
  <c r="J338" i="2" s="1"/>
  <c r="K339" i="2"/>
  <c r="K338" i="2" s="1"/>
  <c r="L339" i="2"/>
  <c r="L338" i="2" s="1"/>
  <c r="J336" i="2"/>
  <c r="J335" i="2" s="1"/>
  <c r="K336" i="2"/>
  <c r="K335" i="2" s="1"/>
  <c r="L336" i="2"/>
  <c r="L335" i="2" s="1"/>
  <c r="J333" i="2"/>
  <c r="J332" i="2" s="1"/>
  <c r="J331" i="2" s="1"/>
  <c r="K333" i="2"/>
  <c r="K332" i="2" s="1"/>
  <c r="K331" i="2" s="1"/>
  <c r="L333" i="2"/>
  <c r="L332" i="2" s="1"/>
  <c r="L331" i="2" s="1"/>
  <c r="J329" i="2"/>
  <c r="J328" i="2" s="1"/>
  <c r="K329" i="2"/>
  <c r="K328" i="2" s="1"/>
  <c r="L329" i="2"/>
  <c r="L328" i="2" s="1"/>
  <c r="J325" i="2"/>
  <c r="K325" i="2"/>
  <c r="L325" i="2"/>
  <c r="J323" i="2"/>
  <c r="K323" i="2"/>
  <c r="L323" i="2"/>
  <c r="J316" i="2"/>
  <c r="J315" i="2" s="1"/>
  <c r="J314" i="2" s="1"/>
  <c r="J313" i="2" s="1"/>
  <c r="K316" i="2"/>
  <c r="K315" i="2" s="1"/>
  <c r="K314" i="2" s="1"/>
  <c r="K313" i="2" s="1"/>
  <c r="L316" i="2"/>
  <c r="L315" i="2" s="1"/>
  <c r="L314" i="2" s="1"/>
  <c r="L313" i="2" s="1"/>
  <c r="J311" i="2"/>
  <c r="J310" i="2" s="1"/>
  <c r="J309" i="2" s="1"/>
  <c r="J308" i="2" s="1"/>
  <c r="K311" i="2"/>
  <c r="K310" i="2" s="1"/>
  <c r="K309" i="2" s="1"/>
  <c r="K308" i="2" s="1"/>
  <c r="L311" i="2"/>
  <c r="L310" i="2" s="1"/>
  <c r="L309" i="2" s="1"/>
  <c r="L308" i="2" s="1"/>
  <c r="J303" i="2"/>
  <c r="K303" i="2"/>
  <c r="L303" i="2"/>
  <c r="J299" i="2"/>
  <c r="K299" i="2"/>
  <c r="L299" i="2"/>
  <c r="J297" i="2"/>
  <c r="K297" i="2"/>
  <c r="L297" i="2"/>
  <c r="J290" i="2"/>
  <c r="K290" i="2"/>
  <c r="L290" i="2"/>
  <c r="J288" i="2"/>
  <c r="K288" i="2"/>
  <c r="L288" i="2"/>
  <c r="J286" i="2"/>
  <c r="K286" i="2"/>
  <c r="L286" i="2"/>
  <c r="J284" i="2"/>
  <c r="K284" i="2"/>
  <c r="L284" i="2"/>
  <c r="J281" i="2"/>
  <c r="J280" i="2" s="1"/>
  <c r="J279" i="2" s="1"/>
  <c r="K281" i="2"/>
  <c r="K280" i="2" s="1"/>
  <c r="K279" i="2" s="1"/>
  <c r="L281" i="2"/>
  <c r="L280" i="2" s="1"/>
  <c r="L279" i="2" s="1"/>
  <c r="J273" i="2"/>
  <c r="J272" i="2" s="1"/>
  <c r="K273" i="2"/>
  <c r="K272" i="2" s="1"/>
  <c r="L273" i="2"/>
  <c r="L272" i="2" s="1"/>
  <c r="J268" i="2"/>
  <c r="J267" i="2" s="1"/>
  <c r="K268" i="2"/>
  <c r="K267" i="2" s="1"/>
  <c r="L268" i="2"/>
  <c r="L267" i="2" s="1"/>
  <c r="J263" i="2"/>
  <c r="J262" i="2" s="1"/>
  <c r="K263" i="2"/>
  <c r="K262" i="2" s="1"/>
  <c r="L263" i="2"/>
  <c r="L262" i="2" s="1"/>
  <c r="J258" i="2"/>
  <c r="K258" i="2"/>
  <c r="L258" i="2"/>
  <c r="J256" i="2"/>
  <c r="K256" i="2"/>
  <c r="L256" i="2"/>
  <c r="J252" i="2"/>
  <c r="K252" i="2"/>
  <c r="L252" i="2"/>
  <c r="J250" i="2"/>
  <c r="K250" i="2"/>
  <c r="L250" i="2"/>
  <c r="J245" i="2"/>
  <c r="J244" i="2" s="1"/>
  <c r="K245" i="2"/>
  <c r="K244" i="2" s="1"/>
  <c r="L245" i="2"/>
  <c r="L244" i="2" s="1"/>
  <c r="J242" i="2"/>
  <c r="K242" i="2"/>
  <c r="L242" i="2"/>
  <c r="J240" i="2"/>
  <c r="K240" i="2"/>
  <c r="L240" i="2"/>
  <c r="J238" i="2"/>
  <c r="K238" i="2"/>
  <c r="L238" i="2"/>
  <c r="J236" i="2"/>
  <c r="K236" i="2"/>
  <c r="L236" i="2"/>
  <c r="J234" i="2"/>
  <c r="K234" i="2"/>
  <c r="L234" i="2"/>
  <c r="M232" i="2"/>
  <c r="M231" i="2" s="1"/>
  <c r="J231" i="2"/>
  <c r="K231" i="2"/>
  <c r="L231" i="2"/>
  <c r="J229" i="2"/>
  <c r="K229" i="2"/>
  <c r="L229" i="2"/>
  <c r="J226" i="2"/>
  <c r="K226" i="2"/>
  <c r="L226" i="2"/>
  <c r="J221" i="2"/>
  <c r="J218" i="2" s="1"/>
  <c r="K221" i="2"/>
  <c r="K218" i="2" s="1"/>
  <c r="L221" i="2"/>
  <c r="L218" i="2" s="1"/>
  <c r="J216" i="2"/>
  <c r="J215" i="2" s="1"/>
  <c r="K216" i="2"/>
  <c r="K215" i="2" s="1"/>
  <c r="L216" i="2"/>
  <c r="L215" i="2" s="1"/>
  <c r="J213" i="2"/>
  <c r="J212" i="2" s="1"/>
  <c r="K213" i="2"/>
  <c r="K212" i="2" s="1"/>
  <c r="L213" i="2"/>
  <c r="L212" i="2" s="1"/>
  <c r="J210" i="2"/>
  <c r="J209" i="2" s="1"/>
  <c r="K210" i="2"/>
  <c r="K209" i="2" s="1"/>
  <c r="L210" i="2"/>
  <c r="L209" i="2" s="1"/>
  <c r="J205" i="2"/>
  <c r="J204" i="2" s="1"/>
  <c r="K205" i="2"/>
  <c r="K204" i="2" s="1"/>
  <c r="L205" i="2"/>
  <c r="L204" i="2" s="1"/>
  <c r="J202" i="2"/>
  <c r="K202" i="2"/>
  <c r="L202" i="2"/>
  <c r="J200" i="2"/>
  <c r="K200" i="2"/>
  <c r="L200" i="2"/>
  <c r="J198" i="2"/>
  <c r="K198" i="2"/>
  <c r="L198" i="2"/>
  <c r="J196" i="2"/>
  <c r="K196" i="2"/>
  <c r="L196" i="2"/>
  <c r="J193" i="2"/>
  <c r="K193" i="2"/>
  <c r="L193" i="2"/>
  <c r="J191" i="2"/>
  <c r="K191" i="2"/>
  <c r="L191" i="2"/>
  <c r="J189" i="2"/>
  <c r="K189" i="2"/>
  <c r="L189" i="2"/>
  <c r="J187" i="2"/>
  <c r="K187" i="2"/>
  <c r="L187" i="2"/>
  <c r="J185" i="2"/>
  <c r="K185" i="2"/>
  <c r="L185" i="2"/>
  <c r="J182" i="2"/>
  <c r="K182" i="2"/>
  <c r="L182" i="2"/>
  <c r="J177" i="2"/>
  <c r="K177" i="2"/>
  <c r="L177" i="2"/>
  <c r="M177" i="2"/>
  <c r="J175" i="2"/>
  <c r="K175" i="2"/>
  <c r="L175" i="2"/>
  <c r="J169" i="2"/>
  <c r="K169" i="2"/>
  <c r="L169" i="2"/>
  <c r="J167" i="2"/>
  <c r="K167" i="2"/>
  <c r="L167" i="2"/>
  <c r="J165" i="2"/>
  <c r="K165" i="2"/>
  <c r="L165" i="2"/>
  <c r="K163" i="2"/>
  <c r="L163" i="2"/>
  <c r="J161" i="2"/>
  <c r="K161" i="2"/>
  <c r="L161" i="2"/>
  <c r="J157" i="2"/>
  <c r="K158" i="2"/>
  <c r="K157" i="2" s="1"/>
  <c r="L158" i="2"/>
  <c r="L157" i="2" s="1"/>
  <c r="J155" i="2"/>
  <c r="K155" i="2"/>
  <c r="L155" i="2"/>
  <c r="J145" i="2"/>
  <c r="J142" i="2" s="1"/>
  <c r="J141" i="2" s="1"/>
  <c r="J140" i="2" s="1"/>
  <c r="J139" i="2" s="1"/>
  <c r="J138" i="2" s="1"/>
  <c r="K145" i="2"/>
  <c r="K142" i="2" s="1"/>
  <c r="K141" i="2" s="1"/>
  <c r="K140" i="2" s="1"/>
  <c r="K139" i="2" s="1"/>
  <c r="K138" i="2" s="1"/>
  <c r="L145" i="2"/>
  <c r="L142" i="2" s="1"/>
  <c r="L141" i="2" s="1"/>
  <c r="L140" i="2" s="1"/>
  <c r="L139" i="2" s="1"/>
  <c r="L138" i="2" s="1"/>
  <c r="J143" i="2"/>
  <c r="K143" i="2"/>
  <c r="L143" i="2"/>
  <c r="J136" i="2"/>
  <c r="K136" i="2"/>
  <c r="L136" i="2"/>
  <c r="J134" i="2"/>
  <c r="K134" i="2"/>
  <c r="L134" i="2"/>
  <c r="J130" i="2"/>
  <c r="J129" i="2" s="1"/>
  <c r="J128" i="2" s="1"/>
  <c r="K130" i="2"/>
  <c r="K129" i="2" s="1"/>
  <c r="K128" i="2" s="1"/>
  <c r="L130" i="2"/>
  <c r="L129" i="2" s="1"/>
  <c r="L128" i="2" s="1"/>
  <c r="J124" i="2"/>
  <c r="J123" i="2" s="1"/>
  <c r="J122" i="2" s="1"/>
  <c r="J121" i="2" s="1"/>
  <c r="J120" i="2" s="1"/>
  <c r="K124" i="2"/>
  <c r="K123" i="2" s="1"/>
  <c r="K122" i="2" s="1"/>
  <c r="K121" i="2" s="1"/>
  <c r="K120" i="2" s="1"/>
  <c r="L124" i="2"/>
  <c r="L123" i="2" s="1"/>
  <c r="L122" i="2" s="1"/>
  <c r="L121" i="2" s="1"/>
  <c r="L120" i="2" s="1"/>
  <c r="J114" i="2"/>
  <c r="J113" i="2" s="1"/>
  <c r="K114" i="2"/>
  <c r="K113" i="2" s="1"/>
  <c r="L114" i="2"/>
  <c r="L113" i="2" s="1"/>
  <c r="J109" i="2"/>
  <c r="J108" i="2" s="1"/>
  <c r="K109" i="2"/>
  <c r="K108" i="2" s="1"/>
  <c r="L109" i="2"/>
  <c r="L108" i="2" s="1"/>
  <c r="J104" i="2"/>
  <c r="J103" i="2" s="1"/>
  <c r="K104" i="2"/>
  <c r="K103" i="2" s="1"/>
  <c r="L104" i="2"/>
  <c r="L103" i="2" s="1"/>
  <c r="J98" i="2"/>
  <c r="J97" i="2" s="1"/>
  <c r="K98" i="2"/>
  <c r="K97" i="2" s="1"/>
  <c r="L98" i="2"/>
  <c r="L97" i="2" s="1"/>
  <c r="J95" i="2"/>
  <c r="J94" i="2" s="1"/>
  <c r="K95" i="2"/>
  <c r="K94" i="2" s="1"/>
  <c r="L95" i="2"/>
  <c r="L94" i="2" s="1"/>
  <c r="J83" i="2"/>
  <c r="K83" i="2"/>
  <c r="L83" i="2"/>
  <c r="J81" i="2"/>
  <c r="K81" i="2"/>
  <c r="L81" i="2"/>
  <c r="J79" i="2"/>
  <c r="K79" i="2"/>
  <c r="L79" i="2"/>
  <c r="J76" i="2"/>
  <c r="K76" i="2"/>
  <c r="L76" i="2"/>
  <c r="J72" i="2"/>
  <c r="K72" i="2"/>
  <c r="L72" i="2"/>
  <c r="J68" i="2"/>
  <c r="K68" i="2"/>
  <c r="L68" i="2"/>
  <c r="J66" i="2"/>
  <c r="K66" i="2"/>
  <c r="L66" i="2"/>
  <c r="J64" i="2"/>
  <c r="K64" i="2"/>
  <c r="L64" i="2"/>
  <c r="J61" i="2"/>
  <c r="K61" i="2"/>
  <c r="L61" i="2"/>
  <c r="J59" i="2"/>
  <c r="K59" i="2"/>
  <c r="L59" i="2"/>
  <c r="J56" i="2"/>
  <c r="K56" i="2"/>
  <c r="L56" i="2"/>
  <c r="J54" i="2"/>
  <c r="K54" i="2"/>
  <c r="L54" i="2"/>
  <c r="J52" i="2"/>
  <c r="K52" i="2"/>
  <c r="L52" i="2"/>
  <c r="J50" i="2"/>
  <c r="K50" i="2"/>
  <c r="L50" i="2"/>
  <c r="J48" i="2"/>
  <c r="K48" i="2"/>
  <c r="L48" i="2"/>
  <c r="K46" i="2"/>
  <c r="L46" i="2"/>
  <c r="J43" i="2"/>
  <c r="J40" i="2" s="1"/>
  <c r="K43" i="2"/>
  <c r="K40" i="2" s="1"/>
  <c r="L43" i="2"/>
  <c r="L40" i="2" s="1"/>
  <c r="J38" i="2"/>
  <c r="K38" i="2"/>
  <c r="L38" i="2"/>
  <c r="J32" i="2"/>
  <c r="K32" i="2"/>
  <c r="L32" i="2"/>
  <c r="J30" i="2"/>
  <c r="K30" i="2"/>
  <c r="L30" i="2"/>
  <c r="J28" i="2"/>
  <c r="K28" i="2"/>
  <c r="L28" i="2"/>
  <c r="J25" i="2"/>
  <c r="K25" i="2"/>
  <c r="L25" i="2"/>
  <c r="M485" i="2"/>
  <c r="M484" i="2" s="1"/>
  <c r="M483" i="2" s="1"/>
  <c r="M482" i="2" s="1"/>
  <c r="M481" i="2"/>
  <c r="M480" i="2" s="1"/>
  <c r="M479" i="2" s="1"/>
  <c r="M478" i="2"/>
  <c r="M477" i="2" s="1"/>
  <c r="M476" i="2"/>
  <c r="M475" i="2" s="1"/>
  <c r="M470" i="2"/>
  <c r="M469" i="2" s="1"/>
  <c r="M468" i="2" s="1"/>
  <c r="M467" i="2"/>
  <c r="M466" i="2" s="1"/>
  <c r="M465" i="2" s="1"/>
  <c r="M461" i="2"/>
  <c r="M460" i="2" s="1"/>
  <c r="M459" i="2" s="1"/>
  <c r="M458" i="2"/>
  <c r="M457" i="2" s="1"/>
  <c r="M456" i="2" s="1"/>
  <c r="M455" i="2" s="1"/>
  <c r="M454" i="2" s="1"/>
  <c r="M453" i="2" s="1"/>
  <c r="M452" i="2"/>
  <c r="M451" i="2" s="1"/>
  <c r="M450" i="2" s="1"/>
  <c r="M449" i="2"/>
  <c r="M448" i="2" s="1"/>
  <c r="M447" i="2" s="1"/>
  <c r="M444" i="2"/>
  <c r="M443" i="2" s="1"/>
  <c r="M442" i="2" s="1"/>
  <c r="M441" i="2" s="1"/>
  <c r="M433" i="2"/>
  <c r="M432" i="2" s="1"/>
  <c r="M431" i="2" s="1"/>
  <c r="M430" i="2" s="1"/>
  <c r="M427" i="2"/>
  <c r="M426" i="2" s="1"/>
  <c r="M425" i="2" s="1"/>
  <c r="M424" i="2"/>
  <c r="M423" i="2" s="1"/>
  <c r="M422" i="2" s="1"/>
  <c r="M421" i="2" s="1"/>
  <c r="M420" i="2" s="1"/>
  <c r="M415" i="2"/>
  <c r="M412" i="2"/>
  <c r="M411" i="2" s="1"/>
  <c r="M410" i="2"/>
  <c r="M409" i="2" s="1"/>
  <c r="M405" i="2"/>
  <c r="M400" i="2"/>
  <c r="M399" i="2" s="1"/>
  <c r="M398" i="2" s="1"/>
  <c r="M397" i="2" s="1"/>
  <c r="M395" i="2"/>
  <c r="M394" i="2" s="1"/>
  <c r="M392" i="2"/>
  <c r="M391" i="2" s="1"/>
  <c r="M390" i="2" s="1"/>
  <c r="M389" i="2" s="1"/>
  <c r="M388" i="2" s="1"/>
  <c r="M387" i="2"/>
  <c r="M386" i="2" s="1"/>
  <c r="M385" i="2" s="1"/>
  <c r="M384" i="2" s="1"/>
  <c r="M383" i="2" s="1"/>
  <c r="M382" i="2"/>
  <c r="M381" i="2" s="1"/>
  <c r="M380" i="2" s="1"/>
  <c r="M379" i="2" s="1"/>
  <c r="M375" i="2"/>
  <c r="M372" i="2"/>
  <c r="M371" i="2" s="1"/>
  <c r="M367" i="2"/>
  <c r="M366" i="2" s="1"/>
  <c r="M365" i="2" s="1"/>
  <c r="M364" i="2" s="1"/>
  <c r="M363" i="2" s="1"/>
  <c r="M362" i="2"/>
  <c r="M361" i="2" s="1"/>
  <c r="M358" i="2"/>
  <c r="M357" i="2" s="1"/>
  <c r="M355" i="2"/>
  <c r="M354" i="2" s="1"/>
  <c r="M353" i="2"/>
  <c r="M352" i="2"/>
  <c r="M348" i="2"/>
  <c r="M347" i="2" s="1"/>
  <c r="M344" i="2"/>
  <c r="M343" i="2" s="1"/>
  <c r="M340" i="2"/>
  <c r="M339" i="2" s="1"/>
  <c r="M338" i="2" s="1"/>
  <c r="M337" i="2"/>
  <c r="M334" i="2"/>
  <c r="M333" i="2" s="1"/>
  <c r="M332" i="2" s="1"/>
  <c r="M331" i="2" s="1"/>
  <c r="M330" i="2"/>
  <c r="M329" i="2" s="1"/>
  <c r="M328" i="2" s="1"/>
  <c r="M326" i="2"/>
  <c r="M325" i="2" s="1"/>
  <c r="M324" i="2"/>
  <c r="M323" i="2" s="1"/>
  <c r="M319" i="2"/>
  <c r="M317" i="2"/>
  <c r="M312" i="2"/>
  <c r="M311" i="2" s="1"/>
  <c r="M310" i="2" s="1"/>
  <c r="M309" i="2" s="1"/>
  <c r="M308" i="2" s="1"/>
  <c r="M305" i="2"/>
  <c r="M304" i="2"/>
  <c r="M300" i="2"/>
  <c r="M299" i="2" s="1"/>
  <c r="M298" i="2"/>
  <c r="M297" i="2" s="1"/>
  <c r="M291" i="2"/>
  <c r="M290" i="2" s="1"/>
  <c r="M289" i="2"/>
  <c r="M288" i="2" s="1"/>
  <c r="M287" i="2"/>
  <c r="M286" i="2" s="1"/>
  <c r="M285" i="2"/>
  <c r="M284" i="2" s="1"/>
  <c r="M282" i="2"/>
  <c r="M281" i="2" s="1"/>
  <c r="M280" i="2" s="1"/>
  <c r="M279" i="2" s="1"/>
  <c r="M276" i="2"/>
  <c r="M275" i="2"/>
  <c r="M274" i="2"/>
  <c r="M271" i="2"/>
  <c r="M270" i="2"/>
  <c r="M269" i="2"/>
  <c r="M264" i="2"/>
  <c r="M259" i="2"/>
  <c r="M258" i="2" s="1"/>
  <c r="M256" i="2"/>
  <c r="M253" i="2"/>
  <c r="M252" i="2" s="1"/>
  <c r="M251" i="2"/>
  <c r="M250" i="2" s="1"/>
  <c r="M246" i="2"/>
  <c r="M245" i="2" s="1"/>
  <c r="M244" i="2" s="1"/>
  <c r="M243" i="2"/>
  <c r="M242" i="2" s="1"/>
  <c r="M241" i="2"/>
  <c r="M240" i="2" s="1"/>
  <c r="M239" i="2"/>
  <c r="M238" i="2" s="1"/>
  <c r="M237" i="2"/>
  <c r="M236" i="2" s="1"/>
  <c r="M235" i="2"/>
  <c r="M234" i="2" s="1"/>
  <c r="M230" i="2"/>
  <c r="M229" i="2" s="1"/>
  <c r="M227" i="2"/>
  <c r="M226" i="2" s="1"/>
  <c r="M222" i="2"/>
  <c r="M221" i="2" s="1"/>
  <c r="M218" i="2" s="1"/>
  <c r="M214" i="2"/>
  <c r="M213" i="2" s="1"/>
  <c r="M212" i="2" s="1"/>
  <c r="M211" i="2"/>
  <c r="M210" i="2" s="1"/>
  <c r="M209" i="2" s="1"/>
  <c r="M205" i="2"/>
  <c r="M204" i="2" s="1"/>
  <c r="M203" i="2"/>
  <c r="M202" i="2" s="1"/>
  <c r="M201" i="2"/>
  <c r="M200" i="2" s="1"/>
  <c r="M199" i="2"/>
  <c r="M198" i="2" s="1"/>
  <c r="M197" i="2"/>
  <c r="M196" i="2" s="1"/>
  <c r="M194" i="2"/>
  <c r="M193" i="2" s="1"/>
  <c r="M192" i="2"/>
  <c r="M191" i="2" s="1"/>
  <c r="M190" i="2"/>
  <c r="M189" i="2" s="1"/>
  <c r="M187" i="2"/>
  <c r="M186" i="2"/>
  <c r="M185" i="2" s="1"/>
  <c r="M183" i="2"/>
  <c r="M182" i="2" s="1"/>
  <c r="M175" i="2"/>
  <c r="M170" i="2"/>
  <c r="M169" i="2" s="1"/>
  <c r="M168" i="2"/>
  <c r="M167" i="2" s="1"/>
  <c r="M166" i="2"/>
  <c r="M165" i="2" s="1"/>
  <c r="M164" i="2"/>
  <c r="M163" i="2" s="1"/>
  <c r="M162" i="2"/>
  <c r="M161" i="2" s="1"/>
  <c r="M158" i="2"/>
  <c r="M157" i="2" s="1"/>
  <c r="M156" i="2"/>
  <c r="M155" i="2" s="1"/>
  <c r="M146" i="2"/>
  <c r="M145" i="2" s="1"/>
  <c r="M144" i="2"/>
  <c r="M143" i="2" s="1"/>
  <c r="M137" i="2"/>
  <c r="M136" i="2" s="1"/>
  <c r="M135" i="2"/>
  <c r="M134" i="2" s="1"/>
  <c r="M131" i="2"/>
  <c r="M130" i="2" s="1"/>
  <c r="M129" i="2" s="1"/>
  <c r="M127" i="2"/>
  <c r="M117" i="2"/>
  <c r="M116" i="2"/>
  <c r="M112" i="2"/>
  <c r="M105" i="2"/>
  <c r="M99" i="2"/>
  <c r="M98" i="2" s="1"/>
  <c r="M97" i="2" s="1"/>
  <c r="M96" i="2"/>
  <c r="M95" i="2" s="1"/>
  <c r="M94" i="2" s="1"/>
  <c r="M84" i="2"/>
  <c r="M83" i="2" s="1"/>
  <c r="M82" i="2"/>
  <c r="M81" i="2" s="1"/>
  <c r="M80" i="2"/>
  <c r="M79" i="2" s="1"/>
  <c r="M77" i="2"/>
  <c r="M76" i="2" s="1"/>
  <c r="M73" i="2"/>
  <c r="M72" i="2" s="1"/>
  <c r="M71" i="2" s="1"/>
  <c r="M69" i="2"/>
  <c r="M68" i="2" s="1"/>
  <c r="M67" i="2"/>
  <c r="M66" i="2" s="1"/>
  <c r="M65" i="2"/>
  <c r="M64" i="2" s="1"/>
  <c r="M62" i="2"/>
  <c r="M61" i="2" s="1"/>
  <c r="M60" i="2"/>
  <c r="M59" i="2" s="1"/>
  <c r="M57" i="2"/>
  <c r="M56" i="2" s="1"/>
  <c r="M54" i="2"/>
  <c r="M53" i="2"/>
  <c r="M52" i="2" s="1"/>
  <c r="M51" i="2"/>
  <c r="M50" i="2" s="1"/>
  <c r="M49" i="2"/>
  <c r="M48" i="2" s="1"/>
  <c r="M47" i="2"/>
  <c r="M46" i="2" s="1"/>
  <c r="M43" i="2"/>
  <c r="M40" i="2" s="1"/>
  <c r="M39" i="2"/>
  <c r="M38" i="2" s="1"/>
  <c r="M33" i="2"/>
  <c r="M32" i="2" s="1"/>
  <c r="M31" i="2"/>
  <c r="M30" i="2" s="1"/>
  <c r="M29" i="2"/>
  <c r="M28" i="2" s="1"/>
  <c r="M26" i="2"/>
  <c r="M25" i="2" s="1"/>
  <c r="M19" i="2"/>
  <c r="M18" i="2"/>
  <c r="M15" i="2"/>
  <c r="J16" i="2"/>
  <c r="K16" i="2"/>
  <c r="L16" i="2"/>
  <c r="J14" i="2"/>
  <c r="K14" i="2"/>
  <c r="L14" i="2"/>
  <c r="M128" i="2" l="1"/>
  <c r="M14" i="2"/>
  <c r="P415" i="2"/>
  <c r="M404" i="2"/>
  <c r="M403" i="2" s="1"/>
  <c r="M402" i="2" s="1"/>
  <c r="P442" i="2"/>
  <c r="M336" i="2"/>
  <c r="M335" i="2" s="1"/>
  <c r="P407" i="2"/>
  <c r="P408" i="2" s="1"/>
  <c r="M356" i="2"/>
  <c r="M414" i="2"/>
  <c r="M413" i="2" s="1"/>
  <c r="M437" i="2"/>
  <c r="J249" i="2"/>
  <c r="J248" i="2" s="1"/>
  <c r="J247" i="2" s="1"/>
  <c r="J322" i="2"/>
  <c r="J321" i="2" s="1"/>
  <c r="J320" i="2" s="1"/>
  <c r="J133" i="2"/>
  <c r="J132" i="2" s="1"/>
  <c r="J119" i="2" s="1"/>
  <c r="J118" i="2" s="1"/>
  <c r="M142" i="2"/>
  <c r="M141" i="2" s="1"/>
  <c r="M140" i="2" s="1"/>
  <c r="M139" i="2" s="1"/>
  <c r="M138" i="2" s="1"/>
  <c r="M316" i="2"/>
  <c r="M315" i="2" s="1"/>
  <c r="M314" i="2" s="1"/>
  <c r="M313" i="2" s="1"/>
  <c r="J255" i="2"/>
  <c r="J474" i="2"/>
  <c r="M16" i="2"/>
  <c r="J13" i="2"/>
  <c r="J12" i="2" s="1"/>
  <c r="J11" i="2" s="1"/>
  <c r="J10" i="2" s="1"/>
  <c r="J9" i="2" s="1"/>
  <c r="J45" i="2"/>
  <c r="J37" i="2" s="1"/>
  <c r="M273" i="2"/>
  <c r="M272" i="2" s="1"/>
  <c r="J27" i="2"/>
  <c r="J24" i="2" s="1"/>
  <c r="J23" i="2" s="1"/>
  <c r="J22" i="2" s="1"/>
  <c r="J21" i="2" s="1"/>
  <c r="J283" i="2"/>
  <c r="J160" i="2"/>
  <c r="J154" i="2" s="1"/>
  <c r="J153" i="2" s="1"/>
  <c r="L474" i="2"/>
  <c r="L464" i="2" s="1"/>
  <c r="L463" i="2" s="1"/>
  <c r="J342" i="2"/>
  <c r="J341" i="2" s="1"/>
  <c r="J233" i="2"/>
  <c r="J408" i="2"/>
  <c r="J407" i="2" s="1"/>
  <c r="J406" i="2" s="1"/>
  <c r="J401" i="2" s="1"/>
  <c r="J184" i="2"/>
  <c r="M104" i="2"/>
  <c r="M103" i="2" s="1"/>
  <c r="M351" i="2"/>
  <c r="M350" i="2" s="1"/>
  <c r="J356" i="2"/>
  <c r="L13" i="2"/>
  <c r="L12" i="2" s="1"/>
  <c r="L11" i="2" s="1"/>
  <c r="L10" i="2" s="1"/>
  <c r="L9" i="2" s="1"/>
  <c r="M303" i="2"/>
  <c r="M296" i="2" s="1"/>
  <c r="M295" i="2" s="1"/>
  <c r="M294" i="2" s="1"/>
  <c r="M293" i="2" s="1"/>
  <c r="M292" i="2" s="1"/>
  <c r="J350" i="2"/>
  <c r="J63" i="2"/>
  <c r="J58" i="2" s="1"/>
  <c r="J195" i="2"/>
  <c r="M268" i="2"/>
  <c r="M267" i="2" s="1"/>
  <c r="M374" i="2"/>
  <c r="M373" i="2" s="1"/>
  <c r="J71" i="2"/>
  <c r="J174" i="2"/>
  <c r="M124" i="2"/>
  <c r="M123" i="2" s="1"/>
  <c r="M122" i="2" s="1"/>
  <c r="M121" i="2" s="1"/>
  <c r="M263" i="2"/>
  <c r="M262" i="2" s="1"/>
  <c r="K13" i="2"/>
  <c r="K12" i="2" s="1"/>
  <c r="K11" i="2" s="1"/>
  <c r="K10" i="2" s="1"/>
  <c r="K9" i="2" s="1"/>
  <c r="J228" i="2"/>
  <c r="J370" i="2"/>
  <c r="J369" i="2" s="1"/>
  <c r="J368" i="2" s="1"/>
  <c r="M474" i="2"/>
  <c r="M464" i="2" s="1"/>
  <c r="M463" i="2" s="1"/>
  <c r="K474" i="2"/>
  <c r="K464" i="2" s="1"/>
  <c r="K463" i="2" s="1"/>
  <c r="J464" i="2"/>
  <c r="J463" i="2" s="1"/>
  <c r="J446" i="2"/>
  <c r="J434" i="2" s="1"/>
  <c r="J429" i="2" s="1"/>
  <c r="M446" i="2"/>
  <c r="L446" i="2"/>
  <c r="L434" i="2" s="1"/>
  <c r="L429" i="2" s="1"/>
  <c r="K446" i="2"/>
  <c r="K434" i="2" s="1"/>
  <c r="K429" i="2" s="1"/>
  <c r="J419" i="2"/>
  <c r="K419" i="2"/>
  <c r="L419" i="2"/>
  <c r="M419" i="2"/>
  <c r="M408" i="2"/>
  <c r="M407" i="2" s="1"/>
  <c r="M406" i="2" s="1"/>
  <c r="L408" i="2"/>
  <c r="L407" i="2" s="1"/>
  <c r="L406" i="2" s="1"/>
  <c r="L401" i="2" s="1"/>
  <c r="K408" i="2"/>
  <c r="K407" i="2" s="1"/>
  <c r="K406" i="2" s="1"/>
  <c r="K401" i="2" s="1"/>
  <c r="J393" i="2"/>
  <c r="J378" i="2" s="1"/>
  <c r="K393" i="2"/>
  <c r="K378" i="2" s="1"/>
  <c r="M393" i="2"/>
  <c r="M378" i="2" s="1"/>
  <c r="L393" i="2"/>
  <c r="L378" i="2" s="1"/>
  <c r="L370" i="2"/>
  <c r="L369" i="2" s="1"/>
  <c r="L368" i="2" s="1"/>
  <c r="K370" i="2"/>
  <c r="K369" i="2" s="1"/>
  <c r="K368" i="2" s="1"/>
  <c r="L356" i="2"/>
  <c r="K356" i="2"/>
  <c r="L350" i="2"/>
  <c r="K350" i="2"/>
  <c r="M342" i="2"/>
  <c r="M341" i="2" s="1"/>
  <c r="L342" i="2"/>
  <c r="L341" i="2" s="1"/>
  <c r="K342" i="2"/>
  <c r="K341" i="2" s="1"/>
  <c r="M322" i="2"/>
  <c r="M321" i="2" s="1"/>
  <c r="M320" i="2" s="1"/>
  <c r="L322" i="2"/>
  <c r="L321" i="2" s="1"/>
  <c r="L320" i="2" s="1"/>
  <c r="K322" i="2"/>
  <c r="K321" i="2" s="1"/>
  <c r="K320" i="2" s="1"/>
  <c r="J296" i="2"/>
  <c r="J295" i="2" s="1"/>
  <c r="J294" i="2" s="1"/>
  <c r="J293" i="2" s="1"/>
  <c r="J292" i="2" s="1"/>
  <c r="L296" i="2"/>
  <c r="L295" i="2" s="1"/>
  <c r="L294" i="2" s="1"/>
  <c r="L293" i="2" s="1"/>
  <c r="L292" i="2" s="1"/>
  <c r="K296" i="2"/>
  <c r="K295" i="2" s="1"/>
  <c r="K294" i="2" s="1"/>
  <c r="K293" i="2" s="1"/>
  <c r="K292" i="2" s="1"/>
  <c r="L278" i="2"/>
  <c r="L277" i="2" s="1"/>
  <c r="M283" i="2"/>
  <c r="K283" i="2"/>
  <c r="L283" i="2"/>
  <c r="J278" i="2"/>
  <c r="J277" i="2" s="1"/>
  <c r="K278" i="2"/>
  <c r="K277" i="2" s="1"/>
  <c r="M278" i="2"/>
  <c r="K261" i="2"/>
  <c r="K260" i="2" s="1"/>
  <c r="L261" i="2"/>
  <c r="L260" i="2" s="1"/>
  <c r="J261" i="2"/>
  <c r="J260" i="2" s="1"/>
  <c r="M255" i="2"/>
  <c r="L255" i="2"/>
  <c r="K255" i="2"/>
  <c r="M249" i="2"/>
  <c r="M248" i="2" s="1"/>
  <c r="M247" i="2" s="1"/>
  <c r="P249" i="2" s="1"/>
  <c r="L249" i="2"/>
  <c r="L248" i="2" s="1"/>
  <c r="L247" i="2" s="1"/>
  <c r="K249" i="2"/>
  <c r="K248" i="2" s="1"/>
  <c r="K247" i="2" s="1"/>
  <c r="M233" i="2"/>
  <c r="L233" i="2"/>
  <c r="K233" i="2"/>
  <c r="M228" i="2"/>
  <c r="L228" i="2"/>
  <c r="K228" i="2"/>
  <c r="M195" i="2"/>
  <c r="L195" i="2"/>
  <c r="K195" i="2"/>
  <c r="M184" i="2"/>
  <c r="L184" i="2"/>
  <c r="K184" i="2"/>
  <c r="M174" i="2"/>
  <c r="L174" i="2"/>
  <c r="K174" i="2"/>
  <c r="M160" i="2"/>
  <c r="M154" i="2" s="1"/>
  <c r="L160" i="2"/>
  <c r="L154" i="2" s="1"/>
  <c r="L153" i="2" s="1"/>
  <c r="K160" i="2"/>
  <c r="K154" i="2" s="1"/>
  <c r="K153" i="2" s="1"/>
  <c r="M133" i="2"/>
  <c r="M132" i="2" s="1"/>
  <c r="L133" i="2"/>
  <c r="L132" i="2" s="1"/>
  <c r="L119" i="2" s="1"/>
  <c r="L118" i="2" s="1"/>
  <c r="K133" i="2"/>
  <c r="K132" i="2" s="1"/>
  <c r="K119" i="2" s="1"/>
  <c r="K118" i="2" s="1"/>
  <c r="J102" i="2"/>
  <c r="J101" i="2" s="1"/>
  <c r="J100" i="2" s="1"/>
  <c r="L102" i="2"/>
  <c r="L101" i="2" s="1"/>
  <c r="L100" i="2" s="1"/>
  <c r="K102" i="2"/>
  <c r="K101" i="2" s="1"/>
  <c r="K100" i="2" s="1"/>
  <c r="M78" i="2"/>
  <c r="M70" i="2" s="1"/>
  <c r="L78" i="2"/>
  <c r="K78" i="2"/>
  <c r="J78" i="2"/>
  <c r="L71" i="2"/>
  <c r="K71" i="2"/>
  <c r="M63" i="2"/>
  <c r="M58" i="2" s="1"/>
  <c r="L63" i="2"/>
  <c r="L58" i="2" s="1"/>
  <c r="K63" i="2"/>
  <c r="K58" i="2" s="1"/>
  <c r="M45" i="2"/>
  <c r="M37" i="2" s="1"/>
  <c r="L45" i="2"/>
  <c r="L37" i="2" s="1"/>
  <c r="K45" i="2"/>
  <c r="K37" i="2" s="1"/>
  <c r="M27" i="2"/>
  <c r="M24" i="2" s="1"/>
  <c r="M23" i="2" s="1"/>
  <c r="M22" i="2" s="1"/>
  <c r="L27" i="2"/>
  <c r="L24" i="2" s="1"/>
  <c r="L23" i="2" s="1"/>
  <c r="L22" i="2" s="1"/>
  <c r="L21" i="2" s="1"/>
  <c r="K27" i="2"/>
  <c r="K24" i="2" s="1"/>
  <c r="K23" i="2" s="1"/>
  <c r="K22" i="2" s="1"/>
  <c r="K21" i="2" s="1"/>
  <c r="I136" i="2"/>
  <c r="M277" i="2" l="1"/>
  <c r="P281" i="2"/>
  <c r="M120" i="2"/>
  <c r="M119" i="2" s="1"/>
  <c r="M118" i="2" s="1"/>
  <c r="M153" i="2"/>
  <c r="M13" i="2"/>
  <c r="M12" i="2" s="1"/>
  <c r="M11" i="2" s="1"/>
  <c r="M10" i="2" s="1"/>
  <c r="M9" i="2" s="1"/>
  <c r="M181" i="2"/>
  <c r="M436" i="2"/>
  <c r="M435" i="2" s="1"/>
  <c r="M434" i="2" s="1"/>
  <c r="M429" i="2" s="1"/>
  <c r="M401" i="2"/>
  <c r="M370" i="2"/>
  <c r="M369" i="2" s="1"/>
  <c r="M368" i="2" s="1"/>
  <c r="J181" i="2"/>
  <c r="J180" i="2" s="1"/>
  <c r="J179" i="2" s="1"/>
  <c r="M21" i="2"/>
  <c r="J225" i="2"/>
  <c r="J224" i="2" s="1"/>
  <c r="J254" i="2"/>
  <c r="J327" i="2"/>
  <c r="J307" i="2" s="1"/>
  <c r="J306" i="2" s="1"/>
  <c r="J70" i="2"/>
  <c r="K152" i="2"/>
  <c r="L152" i="2"/>
  <c r="M261" i="2"/>
  <c r="M260" i="2" s="1"/>
  <c r="M254" i="2" s="1"/>
  <c r="J152" i="2"/>
  <c r="M225" i="2"/>
  <c r="M224" i="2" s="1"/>
  <c r="L225" i="2"/>
  <c r="L223" i="2" s="1"/>
  <c r="L181" i="2"/>
  <c r="L180" i="2" s="1"/>
  <c r="L179" i="2" s="1"/>
  <c r="M327" i="2"/>
  <c r="M307" i="2" s="1"/>
  <c r="K327" i="2"/>
  <c r="K307" i="2" s="1"/>
  <c r="K306" i="2" s="1"/>
  <c r="L327" i="2"/>
  <c r="L307" i="2" s="1"/>
  <c r="L306" i="2" s="1"/>
  <c r="K254" i="2"/>
  <c r="L254" i="2"/>
  <c r="K225" i="2"/>
  <c r="K224" i="2" s="1"/>
  <c r="K181" i="2"/>
  <c r="K180" i="2" s="1"/>
  <c r="K179" i="2" s="1"/>
  <c r="K70" i="2"/>
  <c r="L70" i="2"/>
  <c r="I198" i="2"/>
  <c r="I163" i="2"/>
  <c r="I231" i="2"/>
  <c r="I81" i="2"/>
  <c r="I66" i="2"/>
  <c r="I48" i="2"/>
  <c r="I30" i="2"/>
  <c r="M152" i="2" l="1"/>
  <c r="M180" i="2"/>
  <c r="M179" i="2" s="1"/>
  <c r="M306" i="2"/>
  <c r="L151" i="2"/>
  <c r="L150" i="2" s="1"/>
  <c r="L36" i="2"/>
  <c r="L35" i="2" s="1"/>
  <c r="L34" i="2" s="1"/>
  <c r="L20" i="2" s="1"/>
  <c r="K36" i="2"/>
  <c r="K35" i="2" s="1"/>
  <c r="K34" i="2" s="1"/>
  <c r="K20" i="2" s="1"/>
  <c r="M36" i="2"/>
  <c r="M35" i="2" s="1"/>
  <c r="J36" i="2"/>
  <c r="J35" i="2" s="1"/>
  <c r="J34" i="2" s="1"/>
  <c r="J20" i="2" s="1"/>
  <c r="J223" i="2"/>
  <c r="J151" i="2" s="1"/>
  <c r="J150" i="2" s="1"/>
  <c r="M223" i="2"/>
  <c r="L224" i="2"/>
  <c r="K223" i="2"/>
  <c r="K151" i="2" s="1"/>
  <c r="K150" i="2" s="1"/>
  <c r="I56" i="2"/>
  <c r="M151" i="2" l="1"/>
  <c r="L487" i="2"/>
  <c r="J487" i="2"/>
  <c r="K487" i="2"/>
  <c r="I76" i="2"/>
  <c r="M150" i="2" l="1"/>
  <c r="I451" i="2"/>
  <c r="I450" i="2" s="1"/>
  <c r="I347" i="2" l="1"/>
  <c r="I111" i="2" l="1"/>
  <c r="M111" i="2" s="1"/>
  <c r="I299" i="2" l="1"/>
  <c r="I110" i="2" l="1"/>
  <c r="M110" i="2" s="1"/>
  <c r="M109" i="2" s="1"/>
  <c r="M108" i="2" s="1"/>
  <c r="I115" i="2"/>
  <c r="M115" i="2" s="1"/>
  <c r="M114" i="2" s="1"/>
  <c r="M113" i="2" s="1"/>
  <c r="M102" i="2" l="1"/>
  <c r="M101" i="2" s="1"/>
  <c r="M100" i="2" s="1"/>
  <c r="M34" i="2" s="1"/>
  <c r="I252" i="2"/>
  <c r="B252" i="2"/>
  <c r="C252" i="2"/>
  <c r="D252" i="2"/>
  <c r="E252" i="2"/>
  <c r="F252" i="2"/>
  <c r="B253" i="2"/>
  <c r="C253" i="2"/>
  <c r="D253" i="2"/>
  <c r="E253" i="2"/>
  <c r="F253" i="2"/>
  <c r="G253" i="2"/>
  <c r="M20" i="2" l="1"/>
  <c r="M487" i="2" s="1"/>
  <c r="I371" i="2"/>
  <c r="I336" i="2" l="1"/>
  <c r="I335" i="2" s="1"/>
  <c r="I193" i="2" l="1"/>
  <c r="I61" i="2" l="1"/>
  <c r="I169" i="2" l="1"/>
  <c r="B169" i="2"/>
  <c r="C169" i="2"/>
  <c r="D169" i="2"/>
  <c r="E169" i="2"/>
  <c r="F169" i="2"/>
  <c r="H169" i="2"/>
  <c r="B170" i="2"/>
  <c r="C170" i="2"/>
  <c r="D170" i="2"/>
  <c r="E170" i="2"/>
  <c r="F170" i="2"/>
  <c r="H170" i="2"/>
  <c r="I361" i="2"/>
  <c r="I470" i="2" l="1"/>
  <c r="I469" i="2" s="1"/>
  <c r="I468" i="2" s="1"/>
  <c r="I43" i="2" l="1"/>
  <c r="I40" i="2" s="1"/>
  <c r="I444" i="2" l="1"/>
  <c r="I443" i="2" s="1"/>
  <c r="I442" i="2" s="1"/>
  <c r="I415" i="2"/>
  <c r="I414" i="2" s="1"/>
  <c r="I413" i="2" s="1"/>
  <c r="I354" i="2" l="1"/>
  <c r="I411" i="2" l="1"/>
  <c r="I409" i="2"/>
  <c r="I408" i="2" l="1"/>
  <c r="I407" i="2" s="1"/>
  <c r="I406" i="2" s="1"/>
  <c r="I238" i="2"/>
  <c r="I480" i="2" l="1"/>
  <c r="I479" i="2" s="1"/>
  <c r="I258" i="2" l="1"/>
  <c r="I245" i="2"/>
  <c r="I244" i="2" s="1"/>
  <c r="I461" i="2" l="1"/>
  <c r="I404" i="2"/>
  <c r="I403" i="2" s="1"/>
  <c r="I402" i="2" s="1"/>
  <c r="I427" i="2" l="1"/>
  <c r="I333" i="2"/>
  <c r="I339" i="2"/>
  <c r="I338" i="2" s="1"/>
  <c r="I329" i="2"/>
  <c r="I328" i="2" s="1"/>
  <c r="I316" i="2"/>
  <c r="I303" i="2"/>
  <c r="I242" i="2" l="1"/>
  <c r="I240" i="2"/>
  <c r="I236" i="2"/>
  <c r="I234" i="2"/>
  <c r="I229" i="2"/>
  <c r="I228" i="2" s="1"/>
  <c r="I226" i="2"/>
  <c r="I233" i="2" l="1"/>
  <c r="I225" i="2" s="1"/>
  <c r="I221" i="2"/>
  <c r="I218" i="2" s="1"/>
  <c r="I284" i="2"/>
  <c r="I187" i="2"/>
  <c r="I182" i="2"/>
  <c r="I485" i="2"/>
  <c r="I484" i="2" s="1"/>
  <c r="I483" i="2" s="1"/>
  <c r="I482" i="2" s="1"/>
  <c r="I477" i="2"/>
  <c r="I475" i="2"/>
  <c r="I466" i="2"/>
  <c r="I465" i="2" s="1"/>
  <c r="I460" i="2"/>
  <c r="I459" i="2" s="1"/>
  <c r="I457" i="2"/>
  <c r="I456" i="2" s="1"/>
  <c r="I455" i="2" s="1"/>
  <c r="I454" i="2" s="1"/>
  <c r="I453" i="2" s="1"/>
  <c r="I448" i="2"/>
  <c r="I447" i="2" s="1"/>
  <c r="I446" i="2" s="1"/>
  <c r="I437" i="2"/>
  <c r="I436" i="2" s="1"/>
  <c r="I435" i="2" s="1"/>
  <c r="I432" i="2"/>
  <c r="I431" i="2" s="1"/>
  <c r="I430" i="2" s="1"/>
  <c r="I426" i="2"/>
  <c r="I425" i="2" s="1"/>
  <c r="I423" i="2"/>
  <c r="I422" i="2" s="1"/>
  <c r="I421" i="2" s="1"/>
  <c r="I420" i="2" s="1"/>
  <c r="I401" i="2"/>
  <c r="I399" i="2"/>
  <c r="I398" i="2" s="1"/>
  <c r="I397" i="2" s="1"/>
  <c r="I395" i="2"/>
  <c r="I394" i="2" s="1"/>
  <c r="I391" i="2"/>
  <c r="I390" i="2" s="1"/>
  <c r="I389" i="2" s="1"/>
  <c r="I388" i="2" s="1"/>
  <c r="I386" i="2"/>
  <c r="I385" i="2" s="1"/>
  <c r="I381" i="2"/>
  <c r="I380" i="2" s="1"/>
  <c r="I374" i="2"/>
  <c r="I373" i="2" s="1"/>
  <c r="I370" i="2" s="1"/>
  <c r="I366" i="2"/>
  <c r="I365" i="2" s="1"/>
  <c r="I364" i="2" s="1"/>
  <c r="I363" i="2" s="1"/>
  <c r="I357" i="2"/>
  <c r="I356" i="2" s="1"/>
  <c r="I351" i="2"/>
  <c r="I350" i="2" s="1"/>
  <c r="I345" i="2"/>
  <c r="I343" i="2"/>
  <c r="I332" i="2"/>
  <c r="I331" i="2" s="1"/>
  <c r="I325" i="2"/>
  <c r="I323" i="2"/>
  <c r="I315" i="2"/>
  <c r="I314" i="2" s="1"/>
  <c r="I313" i="2" s="1"/>
  <c r="I311" i="2"/>
  <c r="I310" i="2" s="1"/>
  <c r="I309" i="2" s="1"/>
  <c r="I308" i="2" s="1"/>
  <c r="I297" i="2"/>
  <c r="I290" i="2"/>
  <c r="I288" i="2"/>
  <c r="I286" i="2"/>
  <c r="I281" i="2"/>
  <c r="I273" i="2"/>
  <c r="I272" i="2" s="1"/>
  <c r="I268" i="2"/>
  <c r="I267" i="2" s="1"/>
  <c r="I263" i="2"/>
  <c r="I262" i="2" s="1"/>
  <c r="I256" i="2"/>
  <c r="I250" i="2"/>
  <c r="I216" i="2"/>
  <c r="I215" i="2" s="1"/>
  <c r="I213" i="2"/>
  <c r="I212" i="2" s="1"/>
  <c r="I210" i="2"/>
  <c r="I209" i="2" s="1"/>
  <c r="I205" i="2"/>
  <c r="I204" i="2" s="1"/>
  <c r="I202" i="2"/>
  <c r="I200" i="2"/>
  <c r="I196" i="2"/>
  <c r="I191" i="2"/>
  <c r="I189" i="2"/>
  <c r="I185" i="2"/>
  <c r="I177" i="2"/>
  <c r="I175" i="2"/>
  <c r="I167" i="2"/>
  <c r="I165" i="2"/>
  <c r="I161" i="2"/>
  <c r="I158" i="2"/>
  <c r="I157" i="2" s="1"/>
  <c r="I155" i="2"/>
  <c r="I145" i="2"/>
  <c r="I142" i="2" s="1"/>
  <c r="I141" i="2" s="1"/>
  <c r="I140" i="2" s="1"/>
  <c r="I139" i="2" s="1"/>
  <c r="I138" i="2" s="1"/>
  <c r="I143" i="2"/>
  <c r="I134" i="2"/>
  <c r="I133" i="2" s="1"/>
  <c r="I132" i="2" s="1"/>
  <c r="I130" i="2"/>
  <c r="I129" i="2" s="1"/>
  <c r="I128" i="2" s="1"/>
  <c r="I124" i="2"/>
  <c r="I123" i="2" s="1"/>
  <c r="I122" i="2" s="1"/>
  <c r="I121" i="2" s="1"/>
  <c r="I120" i="2" s="1"/>
  <c r="I114" i="2"/>
  <c r="I113" i="2" s="1"/>
  <c r="I109" i="2"/>
  <c r="I108" i="2" s="1"/>
  <c r="I104" i="2"/>
  <c r="I103" i="2" s="1"/>
  <c r="I98" i="2"/>
  <c r="I97" i="2" s="1"/>
  <c r="I95" i="2"/>
  <c r="I94" i="2" s="1"/>
  <c r="I83" i="2"/>
  <c r="I79" i="2"/>
  <c r="I78" i="2" s="1"/>
  <c r="I72" i="2"/>
  <c r="I71" i="2" s="1"/>
  <c r="I68" i="2"/>
  <c r="I64" i="2"/>
  <c r="I63" i="2" s="1"/>
  <c r="I59" i="2"/>
  <c r="I54" i="2"/>
  <c r="I52" i="2"/>
  <c r="I50" i="2"/>
  <c r="I46" i="2"/>
  <c r="I38" i="2"/>
  <c r="I32" i="2"/>
  <c r="I28" i="2"/>
  <c r="I27" i="2" s="1"/>
  <c r="I25" i="2"/>
  <c r="I16" i="2"/>
  <c r="I14" i="2"/>
  <c r="I342" i="2" l="1"/>
  <c r="I160" i="2"/>
  <c r="I154" i="2" s="1"/>
  <c r="I195" i="2"/>
  <c r="I70" i="2"/>
  <c r="I45" i="2"/>
  <c r="I37" i="2" s="1"/>
  <c r="I24" i="2"/>
  <c r="I393" i="2"/>
  <c r="I280" i="2"/>
  <c r="I279" i="2" s="1"/>
  <c r="I278" i="2" s="1"/>
  <c r="I249" i="2"/>
  <c r="I248" i="2" s="1"/>
  <c r="I247" i="2" s="1"/>
  <c r="I58" i="2"/>
  <c r="I441" i="2"/>
  <c r="I223" i="2"/>
  <c r="I224" i="2"/>
  <c r="I184" i="2"/>
  <c r="I283" i="2"/>
  <c r="I384" i="2"/>
  <c r="I383" i="2" s="1"/>
  <c r="I296" i="2"/>
  <c r="I295" i="2" s="1"/>
  <c r="I294" i="2" s="1"/>
  <c r="I322" i="2"/>
  <c r="I321" i="2" s="1"/>
  <c r="I320" i="2" s="1"/>
  <c r="I13" i="2"/>
  <c r="I12" i="2" s="1"/>
  <c r="I11" i="2" s="1"/>
  <c r="I10" i="2" s="1"/>
  <c r="I9" i="2" s="1"/>
  <c r="I474" i="2"/>
  <c r="I379" i="2"/>
  <c r="I102" i="2"/>
  <c r="I101" i="2" s="1"/>
  <c r="I100" i="2" s="1"/>
  <c r="I369" i="2"/>
  <c r="I368" i="2" s="1"/>
  <c r="I419" i="2"/>
  <c r="I255" i="2"/>
  <c r="I174" i="2"/>
  <c r="I261" i="2"/>
  <c r="I260" i="2" s="1"/>
  <c r="I36" i="2" l="1"/>
  <c r="I35" i="2" s="1"/>
  <c r="I464" i="2"/>
  <c r="I463" i="2" s="1"/>
  <c r="I277" i="2"/>
  <c r="I293" i="2"/>
  <c r="I292" i="2" s="1"/>
  <c r="I23" i="2"/>
  <c r="I22" i="2" s="1"/>
  <c r="I181" i="2"/>
  <c r="I180" i="2" s="1"/>
  <c r="I434" i="2"/>
  <c r="I341" i="2"/>
  <c r="I327" i="2" s="1"/>
  <c r="I254" i="2"/>
  <c r="I119" i="2"/>
  <c r="I118" i="2" s="1"/>
  <c r="I153" i="2"/>
  <c r="I152" i="2" s="1"/>
  <c r="I378" i="2"/>
  <c r="I179" i="2" l="1"/>
  <c r="I151" i="2" s="1"/>
  <c r="I150" i="2" s="1"/>
  <c r="I21" i="2"/>
  <c r="I429" i="2"/>
  <c r="I34" i="2"/>
  <c r="I20" i="2" l="1"/>
  <c r="I307" i="2"/>
  <c r="I306" i="2" s="1"/>
  <c r="I487" i="2" l="1"/>
</calcChain>
</file>

<file path=xl/sharedStrings.xml><?xml version="1.0" encoding="utf-8"?>
<sst xmlns="http://schemas.openxmlformats.org/spreadsheetml/2006/main" count="2133" uniqueCount="473">
  <si>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</si>
  <si>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</si>
  <si>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</si>
  <si>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</si>
  <si>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</si>
  <si>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</si>
  <si>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</si>
  <si>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</si>
  <si>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</si>
  <si>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</si>
  <si>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</si>
  <si>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</si>
  <si>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</si>
  <si>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Образование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</si>
  <si>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</si>
  <si>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</si>
  <si>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</si>
  <si>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</si>
  <si>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</si>
  <si>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</si>
  <si>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</si>
  <si>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</si>
  <si>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</si>
  <si>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</si>
  <si>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</si>
  <si>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</si>
  <si>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</si>
  <si>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</si>
  <si>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</si>
  <si>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</si>
  <si>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</si>
  <si>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Руководство и управление в сфере установленных функций</t>
  </si>
  <si>
    <t>Социальная политика</t>
  </si>
  <si>
    <t>Общее образование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</si>
  <si>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</si>
  <si>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</si>
  <si>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</si>
  <si>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</si>
  <si>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</si>
  <si>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</si>
  <si>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</si>
  <si>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</si>
  <si>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</si>
  <si>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</si>
  <si>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</si>
  <si>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</si>
  <si>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</si>
  <si>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</si>
  <si>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</si>
  <si>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</si>
  <si>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</si>
  <si>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</si>
  <si>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</si>
  <si>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</si>
  <si>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</si>
  <si>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</si>
  <si>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</si>
  <si>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</si>
  <si>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</si>
  <si>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</si>
  <si>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</si>
  <si>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</si>
  <si>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</si>
  <si>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</si>
  <si>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</si>
  <si>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Совет народных депутатов муниципального образования "Гиагинский район"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</si>
  <si>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</si>
  <si>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</si>
  <si>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</si>
  <si>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Управление культуры администрации муниципального образования "Гиагинский район"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</si>
  <si>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</si>
  <si>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</si>
  <si>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</si>
  <si>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</si>
  <si>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</si>
  <si>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</si>
  <si>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</si>
  <si>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</si>
  <si>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Подпрограмма «Организационное обеспечение реализации муниципальной программы»</t>
  </si>
  <si>
    <t>Обеспечение функций органов местного самоуправления</t>
  </si>
  <si>
    <t>Управление финансов администрации муниципального образования "Гиагинский район"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</si>
  <si>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</si>
  <si>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</si>
  <si>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</si>
  <si>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</si>
  <si>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</si>
  <si>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Управление образования администрации муниципального образования "Гиагинский район"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</si>
  <si>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</si>
  <si>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</si>
  <si>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</si>
  <si>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</si>
  <si>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</si>
  <si>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</si>
  <si>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</si>
  <si>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Контрольно-счетная палата муниципального образования "Гиагинский район"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</si>
  <si>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</si>
  <si>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</si>
  <si>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</si>
  <si>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Обеспечение деятельности работников подведомственных муниципальных казенных учреждений</t>
  </si>
  <si>
    <t>Администрация муниципального образования "Гиагинский район"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</si>
  <si>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</si>
  <si>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</si>
  <si>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</si>
  <si>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</si>
  <si>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</si>
  <si>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</si>
  <si>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</si>
  <si>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</si>
  <si>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Национальная экономика </t>
  </si>
  <si>
    <t>Проведение ежегодных мероприятий, связанных с подведением итогов работы предприятий АПК, КФХ</t>
  </si>
  <si>
    <t xml:space="preserve">Образование 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</si>
  <si>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</si>
  <si>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</si>
  <si>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</si>
  <si>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</si>
  <si>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</si>
  <si>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</si>
  <si>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</si>
  <si>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</si>
  <si>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</si>
  <si>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</si>
  <si>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</si>
  <si>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</si>
  <si>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</si>
  <si>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</si>
  <si>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</si>
  <si>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</si>
  <si>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</si>
  <si>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</si>
  <si>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</si>
  <si>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</si>
  <si>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</si>
  <si>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</si>
  <si>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</si>
  <si>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</si>
  <si>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</si>
  <si>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</si>
  <si>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библиотечного дела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</si>
  <si>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</si>
  <si>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</si>
  <si>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</si>
  <si>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>Дорожное хозяйство</t>
  </si>
  <si>
    <t xml:space="preserve">Муниципальная программа  МО "Гиагинский район" "Развитие информатизации" </t>
  </si>
  <si>
    <t xml:space="preserve">Муниципальная программа МО "Гиагинский район"  "Доступная среда"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</si>
  <si>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</si>
  <si>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</si>
  <si>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71 2 00 00100</t>
  </si>
  <si>
    <t>71 0 00 00000</t>
  </si>
  <si>
    <t>71 2 00 00000</t>
  </si>
  <si>
    <t>71 2 00 00400</t>
  </si>
  <si>
    <t>63 0 00 00000</t>
  </si>
  <si>
    <t>63 5 00 00000</t>
  </si>
  <si>
    <t>63 5 03 00600</t>
  </si>
  <si>
    <t>63 1 00 00000</t>
  </si>
  <si>
    <t>63 1 01 00000</t>
  </si>
  <si>
    <t>63 1 03 00600</t>
  </si>
  <si>
    <t>63 1 04 00000</t>
  </si>
  <si>
    <t>6П 0 00 00000</t>
  </si>
  <si>
    <t>6П 0 01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</si>
  <si>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</si>
  <si>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</si>
  <si>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</si>
  <si>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63 2 00 00000</t>
  </si>
  <si>
    <t>63 2 01 00000</t>
  </si>
  <si>
    <t>63 2 03 00600</t>
  </si>
  <si>
    <t>63 3 00 00000</t>
  </si>
  <si>
    <t>63 3 02 00000</t>
  </si>
  <si>
    <t>63 3 02 00010</t>
  </si>
  <si>
    <t>Развитие казачьей культуры в муниципальном бюджетном учреждении культурно-досуговой деятельности</t>
  </si>
  <si>
    <t>Мероприятия по укреплению пожарной безопасности муниципального бюджетного учреждения культурно-досуговой деятельности</t>
  </si>
  <si>
    <t>63 3 03 00600</t>
  </si>
  <si>
    <t>63 6 00 00000</t>
  </si>
  <si>
    <t>63 6 01 00400</t>
  </si>
  <si>
    <t>63 6 02 00500</t>
  </si>
  <si>
    <t>6Ц 0 00 00000</t>
  </si>
  <si>
    <t>63 6 03 00500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</si>
  <si>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</si>
  <si>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</si>
  <si>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</si>
  <si>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</si>
  <si>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</si>
  <si>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</si>
  <si>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</si>
  <si>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</si>
  <si>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</si>
  <si>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</si>
  <si>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</si>
  <si>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</si>
  <si>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</si>
  <si>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</si>
  <si>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</si>
  <si>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</si>
  <si>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</si>
  <si>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</si>
  <si>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</si>
  <si>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</si>
  <si>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</si>
  <si>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</si>
  <si>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</si>
  <si>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</si>
  <si>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Обеспечение доступности объектов социальной направленности  для инвалидов и других маломобильных групп населения</t>
  </si>
  <si>
    <t>Обеспечение доступности объектов социальной направленности для инвалидов и других маломобильных групп населения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</si>
  <si>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</si>
  <si>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</si>
  <si>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</si>
  <si>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</si>
  <si>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</si>
  <si>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</si>
  <si>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</si>
  <si>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</si>
  <si>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</si>
  <si>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</si>
  <si>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</si>
  <si>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</si>
  <si>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</si>
  <si>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</si>
  <si>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</si>
  <si>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</si>
  <si>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</si>
  <si>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</si>
  <si>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</si>
  <si>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</si>
  <si>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</si>
  <si>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</si>
  <si>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</si>
  <si>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</si>
  <si>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</si>
  <si>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</si>
  <si>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</si>
  <si>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</si>
  <si>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</si>
  <si>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</si>
  <si>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</si>
  <si>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</si>
  <si>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02 00000</t>
  </si>
  <si>
    <t>Транспорт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</si>
  <si>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</si>
  <si>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</si>
  <si>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</si>
  <si>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</si>
  <si>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</si>
  <si>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</si>
  <si>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</si>
  <si>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</si>
  <si>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</si>
  <si>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</si>
  <si>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</si>
  <si>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</si>
  <si>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</si>
  <si>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</si>
  <si>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</si>
  <si>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</si>
  <si>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</si>
  <si>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</si>
  <si>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</si>
  <si>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</si>
  <si>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</si>
  <si>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</si>
  <si>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</si>
  <si>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</si>
  <si>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</si>
  <si>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</si>
  <si>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</si>
  <si>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</si>
  <si>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</si>
  <si>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</si>
  <si>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</si>
  <si>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</si>
  <si>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</si>
  <si>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</si>
  <si>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</si>
  <si>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</si>
  <si>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63 5 04 69010</t>
  </si>
  <si>
    <t>71 0 00 60120</t>
  </si>
  <si>
    <t>71 0 00 60130</t>
  </si>
  <si>
    <t>71 0 00 60140</t>
  </si>
  <si>
    <t>71 0 00 60150</t>
  </si>
  <si>
    <t>62 1 05 69010</t>
  </si>
  <si>
    <t>65 5 00 00000</t>
  </si>
  <si>
    <t>63 1 05 69010</t>
  </si>
  <si>
    <t>63 2 04 69010</t>
  </si>
  <si>
    <t>63 3 04 69010</t>
  </si>
  <si>
    <t>Выравнивание бюджетной обеспеченности сельских поселений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</si>
  <si>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</si>
  <si>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</si>
  <si>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</si>
  <si>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Обеспечение деятельности подведомственного бюджетного учреждения</t>
  </si>
  <si>
    <t>63 5 03 00000</t>
  </si>
  <si>
    <t>63 1 03 00000</t>
  </si>
  <si>
    <t>63 2 03 00000</t>
  </si>
  <si>
    <t>63 3 03 00000</t>
  </si>
  <si>
    <t>Обеспечение деятельности управления культуры администрации МО "Гиагинский район"</t>
  </si>
  <si>
    <t>63 6 01 00000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</si>
  <si>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</si>
  <si>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</si>
  <si>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</si>
  <si>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</si>
  <si>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62 2 03 00000</t>
  </si>
  <si>
    <t>62 2 03 00010</t>
  </si>
  <si>
    <t>62 2 03 00020</t>
  </si>
  <si>
    <t>62 2 03 00060</t>
  </si>
  <si>
    <t>62 2 03 00040</t>
  </si>
  <si>
    <t>62 2 03 00050</t>
  </si>
  <si>
    <t>62 2 04 00600</t>
  </si>
  <si>
    <t>62 2 04 60090</t>
  </si>
  <si>
    <t>62 2 05 69010</t>
  </si>
  <si>
    <t>62 3 03 00600</t>
  </si>
  <si>
    <t>Обеспечение деятельности управления образования администрации МО "Гиагинский район"</t>
  </si>
  <si>
    <t>Обеспечение деятельности управления финансов администрации МО "Гиагинский район"</t>
  </si>
  <si>
    <t>65 5 01 00000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</si>
  <si>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</si>
  <si>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</si>
  <si>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</si>
  <si>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</si>
  <si>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Обеспечение  деятельности подведомственных муниципальных казенных учреждений</t>
  </si>
  <si>
    <t>62 4 03 00000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</si>
  <si>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</si>
  <si>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62 3 04 00000</t>
  </si>
  <si>
    <t>62 3 04 00010</t>
  </si>
  <si>
    <t>62 3 04 00020</t>
  </si>
  <si>
    <t>62 3 04 00030</t>
  </si>
  <si>
    <t>62 3 05 69010</t>
  </si>
  <si>
    <t>63 6 03 00000</t>
  </si>
  <si>
    <t>72 0 04 00000</t>
  </si>
  <si>
    <t>72 0 05 00000</t>
  </si>
  <si>
    <t>72 0 06 00010</t>
  </si>
  <si>
    <t xml:space="preserve">Осуществление подготовки и проведение мероприятий, связанных с призывом на военную службу 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</si>
  <si>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</si>
  <si>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</si>
  <si>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</si>
  <si>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63 1 02 00000</t>
  </si>
  <si>
    <t>6Д 0 04 L0180</t>
  </si>
  <si>
    <t>Создание благоприятных условий для воспитанников дошкольных образовательных организаций в соответствии с требованиями санитарных норм и правил</t>
  </si>
  <si>
    <t>Доп. клас- сиф.</t>
  </si>
  <si>
    <t>6П 0 01 L0270</t>
  </si>
  <si>
    <t>6П 0 06 L0270</t>
  </si>
  <si>
    <t>62 2 06 00000</t>
  </si>
  <si>
    <t>62 3 03 00000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</si>
  <si>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</si>
  <si>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</si>
  <si>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</si>
  <si>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Жилищное хозяйство</t>
  </si>
  <si>
    <t>Ведомственная целевая программа "Регулирование имущественных отношений" на 2014-2020 годы на территории МО "Гиагинский район""</t>
  </si>
  <si>
    <t>6У 0 00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</si>
  <si>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</si>
  <si>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01 00000</t>
  </si>
  <si>
    <t>Мероприятия по укреплению института семьи и повышению статуса семьи в обществе</t>
  </si>
  <si>
    <t>6У 0 02 00000</t>
  </si>
  <si>
    <t>Пропаганда здорового и активного образа жизни</t>
  </si>
  <si>
    <t>6У 0 03 00000</t>
  </si>
  <si>
    <t>Повышение материнства, отцовства и детства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</si>
  <si>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</si>
  <si>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</si>
  <si>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</si>
  <si>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</si>
  <si>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</si>
  <si>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</si>
  <si>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62 3 04 00040</t>
  </si>
  <si>
    <t>Создание в муниципальных образовательных организациях условий для инклюзивного обучения детей-инвалидов</t>
  </si>
  <si>
    <t>Дотации на выравнивание бюджетной обеспеченности сельских поселений за счет средств бюджета республики Адыгея</t>
  </si>
  <si>
    <t>Мероприятия по созданию комфортных условий для деятельности и отдыха жителей района</t>
  </si>
  <si>
    <t>63 1 08 00000</t>
  </si>
  <si>
    <t>65 4 01 00010</t>
  </si>
  <si>
    <t>Муниципальная программа муниципального образования "Гиагинский район" "Обеспечение доступным и комфортным жильем" и коммунальными услугами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</si>
  <si>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спорта </t>
  </si>
  <si>
    <t>63 5 05 00000</t>
  </si>
  <si>
    <t>72 0 08 00310</t>
  </si>
  <si>
    <t>Дополнительное образование детей</t>
  </si>
  <si>
    <t>17-365</t>
  </si>
  <si>
    <t>Содержание объектов специального назначения за счет средств бюджета МО "Гиагинский район"</t>
  </si>
  <si>
    <t>6Ц 0 01 00000</t>
  </si>
  <si>
    <t>62 2 06 L0970</t>
  </si>
  <si>
    <t>6Ф 4 00 00000</t>
  </si>
  <si>
    <t>Мероприятие по укреплению материально-технической базы</t>
  </si>
  <si>
    <t>А. Хаджимова</t>
  </si>
  <si>
    <t>Подпрограмма "Профилактика терроризма и экстремизма, а также минимизация и (или) ликвидации последствий проявления на территории МО "Гиагинский район""</t>
  </si>
  <si>
    <t>Ведомственная структура расходов бюджета муниципального образования "Гиагинский район" на 2019 год</t>
  </si>
  <si>
    <t>Сумма на 2019 год</t>
  </si>
  <si>
    <t>6Д 0 03 L5671</t>
  </si>
  <si>
    <t>Реализация мероприятий по устойчивому развитию сельских территорий (развитие водоснабжения)</t>
  </si>
  <si>
    <t>6Д 0 03 L5672</t>
  </si>
  <si>
    <t>Реализация мероприятий по устойчивому развитию сельских территорий (газоснабжение)</t>
  </si>
  <si>
    <t>6Д 0 03 00000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</si>
  <si>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</si>
  <si>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</si>
  <si>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71 0 00 61060</t>
  </si>
  <si>
    <t>Благоустройство</t>
  </si>
  <si>
    <t>6Ф 1 01 L4970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</si>
  <si>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</si>
  <si>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Строительство и реконструкция в муниципальном образовании "Гиагинский район"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(строительно-монтажных работ) каждого из которых составляет не более 100 миллионов рублей, а также плоскостных сооружений, стоимость строительства и реконструкции каждого из которых составляет не более 25 миллионов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</si>
  <si>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</si>
  <si>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Массовый спорт</t>
  </si>
  <si>
    <t>6И 0 01 00000</t>
  </si>
  <si>
    <t>72 0 12 00000</t>
  </si>
  <si>
    <t>Выполнение других обязательств муниципального образования "Гиагинский район"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</si>
  <si>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</si>
  <si>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</si>
  <si>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62 2 03 00070</t>
  </si>
  <si>
    <t>6Д 0 05 00000</t>
  </si>
  <si>
    <t>Реализация мероприятий по ликвидации несанкционированных свалок</t>
  </si>
  <si>
    <t>Комплектование библиотечных фондов</t>
  </si>
  <si>
    <t>Создание благоприятных условий для обучающихся образовательных организаций в соответствии с требованиями санитарных норм и правил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</si>
  <si>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</si>
  <si>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Выплата стипендий учащимся - победителям республиканских, всероссийских и международных олимпиад, конкурсов, соревнований</t>
  </si>
  <si>
    <t>Организация временного трудоустройства несовершеннолетних обучающихся общеобразовательных организаций в возрасте от 14 до 18 лет в свободное от учебы время</t>
  </si>
  <si>
    <t>Участие в мероприятиях, конкурсах, слетах, олимпиадах, фестивалях, спортивных соревнованиях</t>
  </si>
  <si>
    <t>Организация работы летних оздоровительных лагерей с дневным пребыванием детей на базе общеобразовательных организаций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</si>
  <si>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организаций, участвующих в проведении единого государственного экзамена</t>
  </si>
  <si>
    <t>Совершенствование системы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</si>
  <si>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Разграничение государственной собственности на землю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</si>
  <si>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</si>
  <si>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Подпрограмма "Ремонт жилья ветеранов Великой отечественной войны 1941-1945 годов"</t>
  </si>
  <si>
    <t>Субсидии на возмещение части затрат по капитальному ремонту многоквартирных домов некоммерческим организациям</t>
  </si>
  <si>
    <t>6Я 0 01 00400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</si>
  <si>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</si>
  <si>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6С 3 00 00000</t>
  </si>
  <si>
    <t>6С 3 01 00000</t>
  </si>
  <si>
    <t>Подпрограмма "Обеспечение жильем молодых учителей в Гиагинском районе на 2019-2021 годы"</t>
  </si>
  <si>
    <t>Реализация мероприятий по созданию условий для привлечения молодых специалистов в общеобразовательные учреждения Гиагинского района, обеспечение жильем молодых учителей, удовлетворение вакансий</t>
  </si>
  <si>
    <t>63 3 02 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</si>
  <si>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</si>
  <si>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</si>
  <si>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63 1 11 L5195</t>
  </si>
  <si>
    <t>Частичная компенсация дополнительных расходов на повышение оплаты труда работников бюджетной сферы</t>
  </si>
  <si>
    <t>63 5 03 S0550</t>
  </si>
  <si>
    <t>63 1 03 S0550</t>
  </si>
  <si>
    <t>63 2 03 S0550</t>
  </si>
  <si>
    <t>63 3 03 S0550</t>
  </si>
  <si>
    <t>62 3 03 S0550</t>
  </si>
  <si>
    <t>62 1 04 S0550</t>
  </si>
  <si>
    <t>62 2 04 S0550</t>
  </si>
  <si>
    <t>72 0 15 00000</t>
  </si>
  <si>
    <t>63 1 02 L4670</t>
  </si>
  <si>
    <t>Резервные средства на реализацию отдельных мероприятий и оплату социально-значимых затрат</t>
  </si>
  <si>
    <t>Приложение № 13                                                                                                     к  решению Совета народных депутатов                                                                                   МО "Гиагинский район"                                                                                     от 20 декабря 2018 года № 163</t>
  </si>
  <si>
    <t>перемещение</t>
  </si>
  <si>
    <t>увеличение за счет налоговых, неналоговыг</t>
  </si>
  <si>
    <t>увеличение за счет сельских поселений</t>
  </si>
  <si>
    <t xml:space="preserve">Сумма на 2019 год </t>
  </si>
  <si>
    <t>63 4 00 00000</t>
  </si>
  <si>
    <t xml:space="preserve">63 4 01 00600 </t>
  </si>
  <si>
    <t>63 4 01 00600</t>
  </si>
  <si>
    <t>Подпрограмма "Сохранение и развитие театрального дела"</t>
  </si>
  <si>
    <t>63 4 02 69010</t>
  </si>
  <si>
    <t>63 4 01 S0550</t>
  </si>
  <si>
    <t>19-Б98</t>
  </si>
  <si>
    <t>63 1 02 00010</t>
  </si>
  <si>
    <t>19-А09-00011</t>
  </si>
  <si>
    <t>Снижение рисков и смчгчение ЧС природного и техногенного характера</t>
  </si>
  <si>
    <t>63 3 02 00070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</si>
  <si>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</si>
  <si>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</si>
  <si>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62 2 E2 50970</t>
  </si>
  <si>
    <t>72 0 11 00000</t>
  </si>
  <si>
    <t>Текущий ремонт административного здания и реализация мероприятий по обеспечению безопасности в административном здании</t>
  </si>
  <si>
    <t>71 0 F2 55550</t>
  </si>
  <si>
    <t>71 0 00 60440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</si>
  <si>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</si>
  <si>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6Д 0 04 L5670</t>
  </si>
  <si>
    <t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</si>
  <si>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6Г 0 P5 54950</t>
  </si>
  <si>
    <t>Иные дотации</t>
  </si>
  <si>
    <t>Дотации бюджетам сельских поселений на поддержку мер по обеспечению сбалансированности бюджетов</t>
  </si>
  <si>
    <t>65 4 02 00030</t>
  </si>
  <si>
    <t>Реализация программ формирования современной городской среды</t>
  </si>
  <si>
    <t xml:space="preserve">Мероприятие по обновлению материально-технической базы, приобретение специального оборудования для учреждений культурно-досуговой деятельности </t>
  </si>
  <si>
    <t>Создание модельных муниципальных библиотек</t>
  </si>
  <si>
    <t>63 3 A1 54540</t>
  </si>
  <si>
    <t>Содержание объектов специального назначения</t>
  </si>
  <si>
    <t>72 0 08 00300</t>
  </si>
  <si>
    <t>Оснащение объектов спортивной инфраструктуры спортивно-технологическим оборудованием</t>
  </si>
  <si>
    <t>6Г 0 03 00000</t>
  </si>
  <si>
    <t>Приложение № 6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 25"  апреля 2019 г. №208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</si>
</sst>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 wrapText="1"/>
    </xf>
  </cellStyleXfs>
  <cellXfs count="3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1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58;&#1054;&#1063;&#1053;&#1045;&#1053;&#1048;&#1045;%202018\&#1086;&#1082;&#1090;&#1103;&#1073;&#1088;&#1100;\&#1055;&#1088;&#1080;&#1083;&#1086;&#1078;&#1077;&#1085;&#1080;&#1077;%206%20(&#1042;&#1057;&#1056;)%20-2018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207">
          <cell r="B207" t="str">
    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    </cell>
          <cell r="C207">
            <v>905</v>
          </cell>
          <cell r="D207" t="str">
            <v>07</v>
          </cell>
          <cell r="E207" t="str">
            <v>01</v>
          </cell>
          <cell r="F207" t="str">
            <v>62 1 06 L1590</v>
          </cell>
          <cell r="H207">
            <v>0</v>
          </cell>
        </row>
        <row r="208">
          <cell r="B208" t="str">
    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    </cell>
          <cell r="C208">
            <v>905</v>
          </cell>
          <cell r="D208" t="str">
            <v>07</v>
          </cell>
          <cell r="E208" t="str">
            <v>01</v>
          </cell>
          <cell r="F208" t="str">
            <v>62 1 06 L1590</v>
          </cell>
          <cell r="H208" t="str">
            <v>18-В95</v>
          </cell>
        </row>
        <row r="304">
          <cell r="B304" t="str">
            <v>Обеспечение отдыха и оздоровления детей в оздоровительных лагерях с дневным пребыванием детей на базе образовательных организаций</v>
          </cell>
          <cell r="C304">
            <v>905</v>
          </cell>
          <cell r="D304" t="str">
            <v>07</v>
          </cell>
          <cell r="E304" t="str">
            <v>07</v>
          </cell>
          <cell r="F304" t="str">
            <v>62 2 03 60110</v>
          </cell>
        </row>
        <row r="305">
          <cell r="B305" t="str">
            <v>Предоставление субсидий бюджетным, автономным учреждениям и иным некоммерческим организациям</v>
          </cell>
          <cell r="C305">
            <v>905</v>
          </cell>
          <cell r="D305" t="str">
            <v>07</v>
          </cell>
          <cell r="E305" t="str">
            <v>07</v>
          </cell>
          <cell r="F305" t="str">
            <v>62 2 03 60110</v>
          </cell>
          <cell r="G30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90"/>
  <sheetViews>
    <sheetView tabSelected="1" zoomScale="68" zoomScaleNormal="68" zoomScaleSheetLayoutView="80" workbookViewId="0">
      <selection activeCell="Q6" sqref="Q6"/>
    </sheetView>
  </sheetViews>
  <sheetFormatPr defaultRowHeight="15.75" x14ac:dyDescent="0.2"/>
  <cols>
    <col min="1" max="1" width="4.5" style="5" customWidth="1"/>
    <col min="2" max="2" width="110.33203125" style="5" customWidth="1"/>
    <col min="3" max="3" width="11.83203125" style="5" customWidth="1"/>
    <col min="4" max="5" width="9.33203125" style="5" customWidth="1"/>
    <col min="6" max="6" width="19" style="5" customWidth="1"/>
    <col min="7" max="7" width="16" style="5" customWidth="1"/>
    <col min="8" max="8" width="27.83203125" style="5" hidden="1" customWidth="1"/>
    <col min="9" max="9" width="17.33203125" style="24" hidden="1" customWidth="1"/>
    <col min="10" max="10" width="17.5" style="21" hidden="1" customWidth="1"/>
    <col min="11" max="11" width="39.1640625" style="21" hidden="1" customWidth="1"/>
    <col min="12" max="12" width="49.6640625" style="21" hidden="1" customWidth="1"/>
    <col min="13" max="13" width="16.83203125" style="21" customWidth="1"/>
    <col min="14" max="14" width="16.83203125" style="21" hidden="1" customWidth="1"/>
    <col min="15" max="15" width="19.5" style="5" customWidth="1"/>
    <col min="16" max="16" width="16.83203125" style="5" customWidth="1"/>
    <col min="17" max="16384" width="9.33203125" style="5"/>
  </cols>
  <sheetData>
    <row r="2" spans="1:26" ht="66.75" customHeight="1" x14ac:dyDescent="0.2">
      <c r="D2" s="34" t="s">
        <v>472</v>
      </c>
      <c r="E2" s="34"/>
      <c r="F2" s="34"/>
      <c r="G2" s="34"/>
    </row>
    <row r="3" spans="1:26" ht="66.75" customHeight="1" x14ac:dyDescent="0.2">
      <c r="D3" s="34" t="s">
        <v>434</v>
      </c>
      <c r="E3" s="34"/>
      <c r="F3" s="34"/>
      <c r="G3" s="34"/>
      <c r="H3" s="21"/>
      <c r="I3" s="21"/>
    </row>
    <row r="5" spans="1:26" x14ac:dyDescent="0.2">
      <c r="A5" s="35" t="s">
        <v>376</v>
      </c>
      <c r="B5" s="35"/>
      <c r="C5" s="35"/>
      <c r="D5" s="35"/>
      <c r="E5" s="35"/>
      <c r="F5" s="35"/>
      <c r="G5" s="35"/>
      <c r="H5" s="25"/>
    </row>
    <row r="6" spans="1:26" ht="21" customHeight="1" x14ac:dyDescent="0.2">
      <c r="A6" s="25"/>
      <c r="B6" s="38"/>
      <c r="C6" s="38"/>
      <c r="D6" s="38"/>
      <c r="E6" s="38"/>
      <c r="F6" s="38"/>
      <c r="G6" s="38"/>
      <c r="H6" s="38"/>
    </row>
    <row r="7" spans="1:26" ht="16.5" customHeight="1" x14ac:dyDescent="0.2">
      <c r="A7" s="37" t="s">
        <v>1</v>
      </c>
      <c r="B7" s="37"/>
      <c r="C7" s="37"/>
      <c r="D7" s="37"/>
      <c r="E7" s="37"/>
      <c r="F7" s="37"/>
      <c r="G7" s="37"/>
      <c r="H7" s="37"/>
    </row>
    <row r="8" spans="1:26" ht="79.5" customHeight="1" x14ac:dyDescent="0.2">
      <c r="A8" s="26" t="s">
        <v>2</v>
      </c>
      <c r="B8" s="26" t="s">
        <v>3</v>
      </c>
      <c r="C8" s="26" t="s">
        <v>4</v>
      </c>
      <c r="D8" s="26" t="s">
        <v>5</v>
      </c>
      <c r="E8" s="26" t="s">
        <v>6</v>
      </c>
      <c r="F8" s="26" t="s">
        <v>7</v>
      </c>
      <c r="G8" s="26" t="s">
        <v>8</v>
      </c>
      <c r="H8" s="26" t="s">
        <v>333</v>
      </c>
      <c r="I8" s="27" t="s">
        <v>377</v>
      </c>
      <c r="J8" s="2" t="s">
        <v>435</v>
      </c>
      <c r="K8" s="2" t="s">
        <v>436</v>
      </c>
      <c r="L8" s="2" t="s">
        <v>437</v>
      </c>
      <c r="M8" s="2" t="s">
        <v>438</v>
      </c>
      <c r="N8" s="2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15">
        <v>1</v>
      </c>
      <c r="B9" s="16" t="s">
        <v>65</v>
      </c>
      <c r="C9" s="15">
        <v>901</v>
      </c>
      <c r="D9" s="15" t="s">
        <v>0</v>
      </c>
      <c r="E9" s="15" t="s">
        <v>0</v>
      </c>
      <c r="F9" s="15" t="s">
        <v>0</v>
      </c>
      <c r="G9" s="17" t="s">
        <v>0</v>
      </c>
      <c r="H9" s="17"/>
      <c r="I9" s="18">
        <f t="shared" ref="I9:M12" si="0">I10</f>
        <v>3498.6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3466.2</v>
      </c>
      <c r="N9" s="1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1" t="s">
        <v>0</v>
      </c>
      <c r="B10" s="1" t="s">
        <v>38</v>
      </c>
      <c r="C10" s="2">
        <v>901</v>
      </c>
      <c r="D10" s="2" t="s">
        <v>20</v>
      </c>
      <c r="E10" s="2" t="s">
        <v>0</v>
      </c>
      <c r="F10" s="2" t="s">
        <v>0</v>
      </c>
      <c r="G10" s="4" t="s">
        <v>0</v>
      </c>
      <c r="H10" s="4"/>
      <c r="I10" s="12">
        <f t="shared" si="0"/>
        <v>3498.6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3466.2</v>
      </c>
      <c r="N10" s="1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x14ac:dyDescent="0.2">
      <c r="A11" s="1" t="s">
        <v>0</v>
      </c>
      <c r="B11" s="1" t="s">
        <v>61</v>
      </c>
      <c r="C11" s="2">
        <v>901</v>
      </c>
      <c r="D11" s="2" t="s">
        <v>20</v>
      </c>
      <c r="E11" s="2" t="s">
        <v>26</v>
      </c>
      <c r="F11" s="2" t="s">
        <v>0</v>
      </c>
      <c r="G11" s="4" t="s">
        <v>0</v>
      </c>
      <c r="H11" s="4"/>
      <c r="I11" s="12">
        <f t="shared" si="0"/>
        <v>3498.6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3466.2</v>
      </c>
      <c r="N11" s="13"/>
      <c r="O11" s="6"/>
      <c r="P11" s="11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20" t="s">
        <v>0</v>
      </c>
      <c r="B12" s="1" t="s">
        <v>31</v>
      </c>
      <c r="C12" s="2">
        <v>901</v>
      </c>
      <c r="D12" s="2" t="s">
        <v>20</v>
      </c>
      <c r="E12" s="2" t="s">
        <v>26</v>
      </c>
      <c r="F12" s="2" t="s">
        <v>147</v>
      </c>
      <c r="G12" s="4" t="s">
        <v>0</v>
      </c>
      <c r="H12" s="4"/>
      <c r="I12" s="12">
        <f t="shared" si="0"/>
        <v>3498.6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3466.2</v>
      </c>
      <c r="N12" s="1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1.5" x14ac:dyDescent="0.2">
      <c r="A13" s="1" t="s">
        <v>0</v>
      </c>
      <c r="B13" s="1" t="s">
        <v>66</v>
      </c>
      <c r="C13" s="2">
        <v>901</v>
      </c>
      <c r="D13" s="2" t="s">
        <v>20</v>
      </c>
      <c r="E13" s="2" t="s">
        <v>26</v>
      </c>
      <c r="F13" s="2" t="s">
        <v>148</v>
      </c>
      <c r="G13" s="4" t="s">
        <v>0</v>
      </c>
      <c r="H13" s="4"/>
      <c r="I13" s="12">
        <f>I14+I16</f>
        <v>3498.6</v>
      </c>
      <c r="J13" s="12">
        <f t="shared" ref="J13:M13" si="1">J14+J16</f>
        <v>0</v>
      </c>
      <c r="K13" s="12">
        <f t="shared" si="1"/>
        <v>0</v>
      </c>
      <c r="L13" s="12">
        <f t="shared" si="1"/>
        <v>0</v>
      </c>
      <c r="M13" s="12">
        <f t="shared" si="1"/>
        <v>3466.2</v>
      </c>
      <c r="N13" s="1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1" t="s">
        <v>0</v>
      </c>
      <c r="B14" s="1" t="s">
        <v>67</v>
      </c>
      <c r="C14" s="2">
        <v>901</v>
      </c>
      <c r="D14" s="2" t="s">
        <v>20</v>
      </c>
      <c r="E14" s="2" t="s">
        <v>26</v>
      </c>
      <c r="F14" s="2" t="s">
        <v>146</v>
      </c>
      <c r="G14" s="4" t="s">
        <v>0</v>
      </c>
      <c r="H14" s="4"/>
      <c r="I14" s="12">
        <f>I15</f>
        <v>1302.9000000000001</v>
      </c>
      <c r="J14" s="12">
        <f t="shared" ref="J14:M14" si="2">J15</f>
        <v>0</v>
      </c>
      <c r="K14" s="12">
        <f t="shared" si="2"/>
        <v>0</v>
      </c>
      <c r="L14" s="12">
        <f t="shared" si="2"/>
        <v>0</v>
      </c>
      <c r="M14" s="12">
        <f t="shared" si="2"/>
        <v>1302.9000000000001</v>
      </c>
      <c r="N14" s="1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7.25" x14ac:dyDescent="0.2">
      <c r="A15" s="20" t="s">
        <v>0</v>
      </c>
      <c r="B15" s="1" t="s">
        <v>21</v>
      </c>
      <c r="C15" s="2">
        <v>901</v>
      </c>
      <c r="D15" s="2" t="s">
        <v>20</v>
      </c>
      <c r="E15" s="2" t="s">
        <v>26</v>
      </c>
      <c r="F15" s="2" t="s">
        <v>146</v>
      </c>
      <c r="G15" s="4" t="s">
        <v>22</v>
      </c>
      <c r="H15" s="4"/>
      <c r="I15" s="12">
        <v>1302.9000000000001</v>
      </c>
      <c r="J15" s="10"/>
      <c r="K15" s="10"/>
      <c r="L15" s="10"/>
      <c r="M15" s="10">
        <f>I15+J15+K15+L15</f>
        <v>1302.9000000000001</v>
      </c>
      <c r="N15" s="13"/>
      <c r="O15" s="6"/>
      <c r="P15" s="11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1" t="s">
        <v>0</v>
      </c>
      <c r="B16" s="1" t="s">
        <v>68</v>
      </c>
      <c r="C16" s="2">
        <v>901</v>
      </c>
      <c r="D16" s="2" t="s">
        <v>20</v>
      </c>
      <c r="E16" s="2" t="s">
        <v>26</v>
      </c>
      <c r="F16" s="2" t="s">
        <v>149</v>
      </c>
      <c r="G16" s="4" t="s">
        <v>0</v>
      </c>
      <c r="H16" s="4"/>
      <c r="I16" s="12">
        <f>I17+I18+I19</f>
        <v>2195.6999999999998</v>
      </c>
      <c r="J16" s="12">
        <f t="shared" ref="J16:M16" si="3">J17+J18+J19</f>
        <v>0</v>
      </c>
      <c r="K16" s="12">
        <f t="shared" si="3"/>
        <v>0</v>
      </c>
      <c r="L16" s="12">
        <f t="shared" si="3"/>
        <v>0</v>
      </c>
      <c r="M16" s="12">
        <f t="shared" si="3"/>
        <v>2163.2999999999997</v>
      </c>
      <c r="N16" s="1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47.25" x14ac:dyDescent="0.2">
      <c r="A17" s="1" t="s">
        <v>0</v>
      </c>
      <c r="B17" s="1" t="s">
        <v>21</v>
      </c>
      <c r="C17" s="2">
        <v>901</v>
      </c>
      <c r="D17" s="2" t="s">
        <v>20</v>
      </c>
      <c r="E17" s="2" t="s">
        <v>26</v>
      </c>
      <c r="F17" s="2" t="s">
        <v>149</v>
      </c>
      <c r="G17" s="4" t="s">
        <v>22</v>
      </c>
      <c r="H17" s="4"/>
      <c r="I17" s="12">
        <v>1844</v>
      </c>
      <c r="J17" s="10"/>
      <c r="K17" s="10"/>
      <c r="L17" s="10"/>
      <c r="M17" s="10">
        <v>1811.6</v>
      </c>
      <c r="N17" s="1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1" t="s">
        <v>0</v>
      </c>
      <c r="B18" s="1" t="s">
        <v>187</v>
      </c>
      <c r="C18" s="2">
        <v>901</v>
      </c>
      <c r="D18" s="2" t="s">
        <v>20</v>
      </c>
      <c r="E18" s="2" t="s">
        <v>26</v>
      </c>
      <c r="F18" s="2" t="s">
        <v>149</v>
      </c>
      <c r="G18" s="4" t="s">
        <v>12</v>
      </c>
      <c r="H18" s="4"/>
      <c r="I18" s="12">
        <v>344</v>
      </c>
      <c r="J18" s="10"/>
      <c r="K18" s="10"/>
      <c r="L18" s="10"/>
      <c r="M18" s="10">
        <f t="shared" ref="M18:M19" si="4">I18+J18+K18+L18</f>
        <v>344</v>
      </c>
      <c r="N18" s="1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20" t="s">
        <v>0</v>
      </c>
      <c r="B19" s="1" t="s">
        <v>23</v>
      </c>
      <c r="C19" s="2">
        <v>901</v>
      </c>
      <c r="D19" s="2" t="s">
        <v>20</v>
      </c>
      <c r="E19" s="2" t="s">
        <v>26</v>
      </c>
      <c r="F19" s="2" t="s">
        <v>149</v>
      </c>
      <c r="G19" s="4" t="s">
        <v>24</v>
      </c>
      <c r="H19" s="4"/>
      <c r="I19" s="12">
        <v>7.7</v>
      </c>
      <c r="J19" s="10"/>
      <c r="K19" s="10"/>
      <c r="L19" s="10"/>
      <c r="M19" s="10">
        <f t="shared" si="4"/>
        <v>7.7</v>
      </c>
      <c r="N19" s="1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5.25" customHeight="1" x14ac:dyDescent="0.2">
      <c r="A20" s="16">
        <v>2</v>
      </c>
      <c r="B20" s="16" t="s">
        <v>69</v>
      </c>
      <c r="C20" s="15">
        <v>902</v>
      </c>
      <c r="D20" s="15" t="s">
        <v>0</v>
      </c>
      <c r="E20" s="15" t="s">
        <v>0</v>
      </c>
      <c r="F20" s="15" t="s">
        <v>0</v>
      </c>
      <c r="G20" s="17" t="s">
        <v>0</v>
      </c>
      <c r="H20" s="17"/>
      <c r="I20" s="18">
        <f>I21+I34</f>
        <v>93125.01999999999</v>
      </c>
      <c r="J20" s="18">
        <f t="shared" ref="J20:M20" si="5">J21+J34</f>
        <v>0</v>
      </c>
      <c r="K20" s="18">
        <f t="shared" si="5"/>
        <v>0</v>
      </c>
      <c r="L20" s="18">
        <f t="shared" si="5"/>
        <v>0</v>
      </c>
      <c r="M20" s="18">
        <f t="shared" si="5"/>
        <v>100139.48000000001</v>
      </c>
      <c r="N20" s="1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20"/>
      <c r="B21" s="1" t="s">
        <v>13</v>
      </c>
      <c r="C21" s="2">
        <v>902</v>
      </c>
      <c r="D21" s="2" t="s">
        <v>14</v>
      </c>
      <c r="E21" s="2" t="s">
        <v>0</v>
      </c>
      <c r="F21" s="2" t="s">
        <v>0</v>
      </c>
      <c r="G21" s="4" t="s">
        <v>0</v>
      </c>
      <c r="H21" s="4"/>
      <c r="I21" s="12">
        <f>I22</f>
        <v>17390.599999999999</v>
      </c>
      <c r="J21" s="12">
        <f t="shared" ref="J21:M23" si="6">J22</f>
        <v>0</v>
      </c>
      <c r="K21" s="12">
        <f t="shared" si="6"/>
        <v>0</v>
      </c>
      <c r="L21" s="12">
        <f t="shared" si="6"/>
        <v>0</v>
      </c>
      <c r="M21" s="12">
        <f t="shared" si="6"/>
        <v>17390.599999999999</v>
      </c>
      <c r="N21" s="13"/>
      <c r="O21" s="1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20"/>
      <c r="B22" s="1" t="s">
        <v>367</v>
      </c>
      <c r="C22" s="2">
        <v>902</v>
      </c>
      <c r="D22" s="2" t="s">
        <v>14</v>
      </c>
      <c r="E22" s="3" t="s">
        <v>26</v>
      </c>
      <c r="F22" s="2" t="s">
        <v>0</v>
      </c>
      <c r="G22" s="4" t="s">
        <v>0</v>
      </c>
      <c r="H22" s="4"/>
      <c r="I22" s="12">
        <f>I23</f>
        <v>17390.599999999999</v>
      </c>
      <c r="J22" s="12">
        <f t="shared" si="6"/>
        <v>0</v>
      </c>
      <c r="K22" s="12">
        <f t="shared" si="6"/>
        <v>0</v>
      </c>
      <c r="L22" s="12">
        <f t="shared" si="6"/>
        <v>0</v>
      </c>
      <c r="M22" s="12">
        <f t="shared" si="6"/>
        <v>17390.599999999999</v>
      </c>
      <c r="N22" s="13"/>
      <c r="O22" s="11"/>
      <c r="P22" s="11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1"/>
      <c r="B23" s="7" t="s">
        <v>71</v>
      </c>
      <c r="C23" s="2">
        <v>902</v>
      </c>
      <c r="D23" s="2" t="s">
        <v>14</v>
      </c>
      <c r="E23" s="3" t="s">
        <v>26</v>
      </c>
      <c r="F23" s="2" t="s">
        <v>150</v>
      </c>
      <c r="G23" s="4" t="s">
        <v>0</v>
      </c>
      <c r="H23" s="4"/>
      <c r="I23" s="12">
        <f>I24</f>
        <v>17390.599999999999</v>
      </c>
      <c r="J23" s="12">
        <f t="shared" si="6"/>
        <v>0</v>
      </c>
      <c r="K23" s="12">
        <f t="shared" si="6"/>
        <v>0</v>
      </c>
      <c r="L23" s="12">
        <f t="shared" si="6"/>
        <v>0</v>
      </c>
      <c r="M23" s="12">
        <f t="shared" si="6"/>
        <v>17390.599999999999</v>
      </c>
      <c r="N23" s="1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1"/>
      <c r="B24" s="1" t="s">
        <v>72</v>
      </c>
      <c r="C24" s="2">
        <v>902</v>
      </c>
      <c r="D24" s="2" t="s">
        <v>14</v>
      </c>
      <c r="E24" s="3" t="s">
        <v>26</v>
      </c>
      <c r="F24" s="2" t="s">
        <v>151</v>
      </c>
      <c r="G24" s="4" t="s">
        <v>0</v>
      </c>
      <c r="H24" s="4"/>
      <c r="I24" s="12">
        <f>I25+I27+I32</f>
        <v>17390.599999999999</v>
      </c>
      <c r="J24" s="12">
        <f t="shared" ref="J24:M24" si="7">J25+J27+J32</f>
        <v>0</v>
      </c>
      <c r="K24" s="12">
        <f t="shared" si="7"/>
        <v>0</v>
      </c>
      <c r="L24" s="12">
        <f t="shared" si="7"/>
        <v>0</v>
      </c>
      <c r="M24" s="12">
        <f t="shared" si="7"/>
        <v>17390.599999999999</v>
      </c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20" t="s">
        <v>0</v>
      </c>
      <c r="B25" s="1" t="s">
        <v>373</v>
      </c>
      <c r="C25" s="2">
        <v>902</v>
      </c>
      <c r="D25" s="2" t="s">
        <v>14</v>
      </c>
      <c r="E25" s="3" t="s">
        <v>26</v>
      </c>
      <c r="F25" s="2" t="s">
        <v>365</v>
      </c>
      <c r="G25" s="4" t="s">
        <v>0</v>
      </c>
      <c r="H25" s="4"/>
      <c r="I25" s="12">
        <f>I26</f>
        <v>1000</v>
      </c>
      <c r="J25" s="12">
        <f t="shared" ref="J25:M25" si="8">J26</f>
        <v>0</v>
      </c>
      <c r="K25" s="12">
        <f t="shared" si="8"/>
        <v>0</v>
      </c>
      <c r="L25" s="12">
        <f t="shared" si="8"/>
        <v>0</v>
      </c>
      <c r="M25" s="12">
        <f t="shared" si="8"/>
        <v>1000</v>
      </c>
      <c r="N25" s="1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1.5" x14ac:dyDescent="0.2">
      <c r="A26" s="20" t="s">
        <v>0</v>
      </c>
      <c r="B26" s="1" t="s">
        <v>15</v>
      </c>
      <c r="C26" s="2">
        <v>902</v>
      </c>
      <c r="D26" s="2" t="s">
        <v>14</v>
      </c>
      <c r="E26" s="3" t="s">
        <v>26</v>
      </c>
      <c r="F26" s="2" t="s">
        <v>365</v>
      </c>
      <c r="G26" s="4" t="s">
        <v>16</v>
      </c>
      <c r="H26" s="4"/>
      <c r="I26" s="12">
        <v>1000</v>
      </c>
      <c r="J26" s="10"/>
      <c r="K26" s="10"/>
      <c r="L26" s="10"/>
      <c r="M26" s="10">
        <f>I26+J26+K26+L26</f>
        <v>1000</v>
      </c>
      <c r="N26" s="1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20"/>
      <c r="B27" s="1" t="s">
        <v>286</v>
      </c>
      <c r="C27" s="2">
        <v>902</v>
      </c>
      <c r="D27" s="2" t="s">
        <v>14</v>
      </c>
      <c r="E27" s="3" t="s">
        <v>26</v>
      </c>
      <c r="F27" s="2" t="s">
        <v>287</v>
      </c>
      <c r="G27" s="4"/>
      <c r="H27" s="4"/>
      <c r="I27" s="12">
        <f>I28+I30</f>
        <v>16190.599999999999</v>
      </c>
      <c r="J27" s="12">
        <f t="shared" ref="J27:M27" si="9">J28+J30</f>
        <v>0</v>
      </c>
      <c r="K27" s="12">
        <f t="shared" si="9"/>
        <v>0</v>
      </c>
      <c r="L27" s="12">
        <f t="shared" si="9"/>
        <v>0</v>
      </c>
      <c r="M27" s="12">
        <f t="shared" si="9"/>
        <v>16190.599999999999</v>
      </c>
      <c r="N27" s="1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1.5" x14ac:dyDescent="0.2">
      <c r="A28" s="20" t="s">
        <v>0</v>
      </c>
      <c r="B28" s="1" t="s">
        <v>74</v>
      </c>
      <c r="C28" s="2">
        <v>902</v>
      </c>
      <c r="D28" s="2" t="s">
        <v>14</v>
      </c>
      <c r="E28" s="3" t="s">
        <v>26</v>
      </c>
      <c r="F28" s="2" t="s">
        <v>152</v>
      </c>
      <c r="G28" s="4" t="s">
        <v>0</v>
      </c>
      <c r="H28" s="4"/>
      <c r="I28" s="12">
        <f>I29</f>
        <v>14016.3</v>
      </c>
      <c r="J28" s="12">
        <f t="shared" ref="J28:M28" si="10">J29</f>
        <v>-114.5</v>
      </c>
      <c r="K28" s="12">
        <f t="shared" si="10"/>
        <v>0</v>
      </c>
      <c r="L28" s="12">
        <f t="shared" si="10"/>
        <v>0</v>
      </c>
      <c r="M28" s="12">
        <f t="shared" si="10"/>
        <v>13901.8</v>
      </c>
      <c r="N28" s="1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1.5" x14ac:dyDescent="0.2">
      <c r="A29" s="20" t="s">
        <v>0</v>
      </c>
      <c r="B29" s="1" t="s">
        <v>15</v>
      </c>
      <c r="C29" s="2">
        <v>902</v>
      </c>
      <c r="D29" s="2" t="s">
        <v>14</v>
      </c>
      <c r="E29" s="3" t="s">
        <v>26</v>
      </c>
      <c r="F29" s="2" t="s">
        <v>152</v>
      </c>
      <c r="G29" s="4" t="s">
        <v>16</v>
      </c>
      <c r="H29" s="4"/>
      <c r="I29" s="12">
        <v>14016.3</v>
      </c>
      <c r="J29" s="10">
        <v>-114.5</v>
      </c>
      <c r="K29" s="10"/>
      <c r="L29" s="10"/>
      <c r="M29" s="10">
        <f>I29+J29+K29+L29</f>
        <v>13901.8</v>
      </c>
      <c r="N29" s="1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1.5" x14ac:dyDescent="0.2">
      <c r="A30" s="20"/>
      <c r="B30" s="1" t="s">
        <v>423</v>
      </c>
      <c r="C30" s="2">
        <v>902</v>
      </c>
      <c r="D30" s="2" t="s">
        <v>14</v>
      </c>
      <c r="E30" s="3" t="s">
        <v>26</v>
      </c>
      <c r="F30" s="2" t="s">
        <v>424</v>
      </c>
      <c r="G30" s="4"/>
      <c r="H30" s="4"/>
      <c r="I30" s="12">
        <f>I31</f>
        <v>2174.3000000000002</v>
      </c>
      <c r="J30" s="12">
        <f t="shared" ref="J30:M30" si="11">J31</f>
        <v>114.5</v>
      </c>
      <c r="K30" s="12">
        <f t="shared" si="11"/>
        <v>0</v>
      </c>
      <c r="L30" s="12">
        <f t="shared" si="11"/>
        <v>0</v>
      </c>
      <c r="M30" s="12">
        <f t="shared" si="11"/>
        <v>2288.8000000000002</v>
      </c>
      <c r="N30" s="1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1.5" x14ac:dyDescent="0.2">
      <c r="A31" s="20"/>
      <c r="B31" s="1" t="s">
        <v>15</v>
      </c>
      <c r="C31" s="2">
        <v>902</v>
      </c>
      <c r="D31" s="2" t="s">
        <v>14</v>
      </c>
      <c r="E31" s="3" t="s">
        <v>26</v>
      </c>
      <c r="F31" s="2" t="s">
        <v>424</v>
      </c>
      <c r="G31" s="4">
        <v>600</v>
      </c>
      <c r="H31" s="4"/>
      <c r="I31" s="12">
        <v>2174.3000000000002</v>
      </c>
      <c r="J31" s="10">
        <v>114.5</v>
      </c>
      <c r="K31" s="10"/>
      <c r="L31" s="10"/>
      <c r="M31" s="10">
        <f>I31+J31+K31+L31</f>
        <v>2288.8000000000002</v>
      </c>
      <c r="N31" s="1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1" t="s">
        <v>0</v>
      </c>
      <c r="B32" s="1" t="s">
        <v>136</v>
      </c>
      <c r="C32" s="2">
        <v>902</v>
      </c>
      <c r="D32" s="3" t="s">
        <v>14</v>
      </c>
      <c r="E32" s="3" t="s">
        <v>26</v>
      </c>
      <c r="F32" s="2" t="s">
        <v>272</v>
      </c>
      <c r="G32" s="4"/>
      <c r="H32" s="4"/>
      <c r="I32" s="12">
        <f>I33</f>
        <v>200</v>
      </c>
      <c r="J32" s="12">
        <f t="shared" ref="J32:M32" si="12">J33</f>
        <v>0</v>
      </c>
      <c r="K32" s="12">
        <f t="shared" si="12"/>
        <v>0</v>
      </c>
      <c r="L32" s="12">
        <f t="shared" si="12"/>
        <v>0</v>
      </c>
      <c r="M32" s="12">
        <f t="shared" si="12"/>
        <v>200</v>
      </c>
      <c r="N32" s="1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1.5" x14ac:dyDescent="0.2">
      <c r="A33" s="1" t="s">
        <v>0</v>
      </c>
      <c r="B33" s="1" t="s">
        <v>15</v>
      </c>
      <c r="C33" s="2">
        <v>902</v>
      </c>
      <c r="D33" s="3" t="s">
        <v>14</v>
      </c>
      <c r="E33" s="3" t="s">
        <v>26</v>
      </c>
      <c r="F33" s="2" t="s">
        <v>272</v>
      </c>
      <c r="G33" s="4">
        <v>600</v>
      </c>
      <c r="H33" s="4"/>
      <c r="I33" s="12">
        <v>200</v>
      </c>
      <c r="J33" s="10"/>
      <c r="K33" s="10"/>
      <c r="L33" s="10"/>
      <c r="M33" s="10">
        <f>I33+J33+K33+L33</f>
        <v>200</v>
      </c>
      <c r="N33" s="13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20" t="s">
        <v>0</v>
      </c>
      <c r="B34" s="1" t="s">
        <v>34</v>
      </c>
      <c r="C34" s="2">
        <v>902</v>
      </c>
      <c r="D34" s="2" t="s">
        <v>35</v>
      </c>
      <c r="E34" s="2" t="s">
        <v>0</v>
      </c>
      <c r="F34" s="2" t="s">
        <v>0</v>
      </c>
      <c r="G34" s="4" t="s">
        <v>0</v>
      </c>
      <c r="H34" s="4"/>
      <c r="I34" s="12">
        <f>I35+I100</f>
        <v>75734.42</v>
      </c>
      <c r="J34" s="12">
        <f t="shared" ref="J34:M34" si="13">J35+J100</f>
        <v>0</v>
      </c>
      <c r="K34" s="12">
        <f t="shared" si="13"/>
        <v>0</v>
      </c>
      <c r="L34" s="12">
        <f t="shared" si="13"/>
        <v>0</v>
      </c>
      <c r="M34" s="12">
        <f t="shared" si="13"/>
        <v>82748.88</v>
      </c>
      <c r="N34" s="1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20" t="s">
        <v>0</v>
      </c>
      <c r="B35" s="1" t="s">
        <v>36</v>
      </c>
      <c r="C35" s="2">
        <v>902</v>
      </c>
      <c r="D35" s="2" t="s">
        <v>35</v>
      </c>
      <c r="E35" s="2" t="s">
        <v>20</v>
      </c>
      <c r="F35" s="2" t="s">
        <v>0</v>
      </c>
      <c r="G35" s="4" t="s">
        <v>0</v>
      </c>
      <c r="H35" s="4"/>
      <c r="I35" s="12">
        <f>I36+I94+I97</f>
        <v>56802.619999999995</v>
      </c>
      <c r="J35" s="12">
        <f t="shared" ref="J35:M35" si="14">J36+J94+J97</f>
        <v>0</v>
      </c>
      <c r="K35" s="12">
        <f t="shared" si="14"/>
        <v>0</v>
      </c>
      <c r="L35" s="12">
        <f t="shared" si="14"/>
        <v>0</v>
      </c>
      <c r="M35" s="12">
        <f t="shared" si="14"/>
        <v>63817.08</v>
      </c>
      <c r="N35" s="13"/>
      <c r="O35" s="11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20"/>
      <c r="B36" s="7" t="s">
        <v>71</v>
      </c>
      <c r="C36" s="2">
        <v>902</v>
      </c>
      <c r="D36" s="2" t="s">
        <v>35</v>
      </c>
      <c r="E36" s="2" t="s">
        <v>20</v>
      </c>
      <c r="F36" s="2" t="s">
        <v>150</v>
      </c>
      <c r="G36" s="4" t="s">
        <v>0</v>
      </c>
      <c r="H36" s="4"/>
      <c r="I36" s="12">
        <f>I37+I58+I70+I87</f>
        <v>56627.619999999995</v>
      </c>
      <c r="J36" s="12">
        <f t="shared" ref="J36:M36" si="15">J37+J58+J70+J87</f>
        <v>0</v>
      </c>
      <c r="K36" s="12">
        <f t="shared" si="15"/>
        <v>0</v>
      </c>
      <c r="L36" s="12">
        <f t="shared" si="15"/>
        <v>0</v>
      </c>
      <c r="M36" s="12">
        <f t="shared" si="15"/>
        <v>63642.080000000002</v>
      </c>
      <c r="N36" s="1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20"/>
      <c r="B37" s="7" t="s">
        <v>75</v>
      </c>
      <c r="C37" s="2">
        <v>902</v>
      </c>
      <c r="D37" s="2" t="s">
        <v>35</v>
      </c>
      <c r="E37" s="2" t="s">
        <v>20</v>
      </c>
      <c r="F37" s="2" t="s">
        <v>153</v>
      </c>
      <c r="G37" s="4" t="s">
        <v>0</v>
      </c>
      <c r="H37" s="4"/>
      <c r="I37" s="12">
        <f>I38+I40+I45+I50+I52+I54+I56</f>
        <v>43847.22</v>
      </c>
      <c r="J37" s="12">
        <f t="shared" ref="J37:M37" si="16">J38+J40+J45+J50+J52+J54+J56</f>
        <v>-1377.5</v>
      </c>
      <c r="K37" s="12">
        <f t="shared" si="16"/>
        <v>0</v>
      </c>
      <c r="L37" s="12">
        <f t="shared" si="16"/>
        <v>0</v>
      </c>
      <c r="M37" s="12">
        <f t="shared" si="16"/>
        <v>41628.620000000003</v>
      </c>
      <c r="N37" s="1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1.5" x14ac:dyDescent="0.2">
      <c r="A38" s="1" t="s">
        <v>0</v>
      </c>
      <c r="B38" s="1" t="s">
        <v>169</v>
      </c>
      <c r="C38" s="2">
        <v>902</v>
      </c>
      <c r="D38" s="2" t="s">
        <v>35</v>
      </c>
      <c r="E38" s="2" t="s">
        <v>20</v>
      </c>
      <c r="F38" s="2" t="s">
        <v>154</v>
      </c>
      <c r="G38" s="4" t="s">
        <v>0</v>
      </c>
      <c r="H38" s="4"/>
      <c r="I38" s="12">
        <f>I39</f>
        <v>85</v>
      </c>
      <c r="J38" s="12">
        <f t="shared" ref="J38:M38" si="17">J39</f>
        <v>0</v>
      </c>
      <c r="K38" s="12">
        <f t="shared" si="17"/>
        <v>0</v>
      </c>
      <c r="L38" s="12">
        <f t="shared" si="17"/>
        <v>0</v>
      </c>
      <c r="M38" s="12">
        <f t="shared" si="17"/>
        <v>85</v>
      </c>
      <c r="N38" s="1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1.5" x14ac:dyDescent="0.2">
      <c r="A39" s="1" t="s">
        <v>0</v>
      </c>
      <c r="B39" s="1" t="s">
        <v>15</v>
      </c>
      <c r="C39" s="2">
        <v>902</v>
      </c>
      <c r="D39" s="2" t="s">
        <v>35</v>
      </c>
      <c r="E39" s="2" t="s">
        <v>20</v>
      </c>
      <c r="F39" s="2" t="s">
        <v>154</v>
      </c>
      <c r="G39" s="4" t="s">
        <v>16</v>
      </c>
      <c r="H39" s="4"/>
      <c r="I39" s="12">
        <v>85</v>
      </c>
      <c r="J39" s="10"/>
      <c r="K39" s="10"/>
      <c r="L39" s="10"/>
      <c r="M39" s="10">
        <f>I39+J39+K39+L39</f>
        <v>85</v>
      </c>
      <c r="N39" s="1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3" customHeight="1" x14ac:dyDescent="0.2">
      <c r="A40" s="1"/>
      <c r="B40" s="1" t="s">
        <v>396</v>
      </c>
      <c r="C40" s="2">
        <v>902</v>
      </c>
      <c r="D40" s="2" t="s">
        <v>35</v>
      </c>
      <c r="E40" s="2" t="s">
        <v>20</v>
      </c>
      <c r="F40" s="2" t="s">
        <v>330</v>
      </c>
      <c r="G40" s="4" t="s">
        <v>0</v>
      </c>
      <c r="H40" s="4"/>
      <c r="I40" s="12">
        <f>I43+I41</f>
        <v>10955.8</v>
      </c>
      <c r="J40" s="12">
        <f t="shared" ref="J40:M40" si="18">J43+J41</f>
        <v>0</v>
      </c>
      <c r="K40" s="12">
        <f t="shared" si="18"/>
        <v>0</v>
      </c>
      <c r="L40" s="12">
        <f t="shared" si="18"/>
        <v>0</v>
      </c>
      <c r="M40" s="12">
        <f t="shared" si="18"/>
        <v>10955.800000000001</v>
      </c>
      <c r="N40" s="1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3" customHeight="1" x14ac:dyDescent="0.2">
      <c r="A41" s="1"/>
      <c r="B41" s="1" t="s">
        <v>465</v>
      </c>
      <c r="C41" s="2">
        <v>902</v>
      </c>
      <c r="D41" s="2" t="s">
        <v>35</v>
      </c>
      <c r="E41" s="2" t="s">
        <v>20</v>
      </c>
      <c r="F41" s="2" t="s">
        <v>446</v>
      </c>
      <c r="G41" s="4"/>
      <c r="H41" s="4"/>
      <c r="I41" s="12">
        <f>I42</f>
        <v>0</v>
      </c>
      <c r="J41" s="12">
        <f t="shared" ref="J41:M41" si="19">J42</f>
        <v>866.98</v>
      </c>
      <c r="K41" s="12">
        <f t="shared" si="19"/>
        <v>0</v>
      </c>
      <c r="L41" s="12">
        <f t="shared" si="19"/>
        <v>0</v>
      </c>
      <c r="M41" s="12">
        <f t="shared" si="19"/>
        <v>868.02200000000005</v>
      </c>
      <c r="N41" s="13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3" customHeight="1" x14ac:dyDescent="0.2">
      <c r="A42" s="1"/>
      <c r="B42" s="1" t="s">
        <v>15</v>
      </c>
      <c r="C42" s="2">
        <v>902</v>
      </c>
      <c r="D42" s="2" t="s">
        <v>35</v>
      </c>
      <c r="E42" s="2" t="s">
        <v>20</v>
      </c>
      <c r="F42" s="2" t="s">
        <v>446</v>
      </c>
      <c r="G42" s="4">
        <v>600</v>
      </c>
      <c r="H42" s="4"/>
      <c r="I42" s="12">
        <v>0</v>
      </c>
      <c r="J42" s="12">
        <v>866.98</v>
      </c>
      <c r="K42" s="12"/>
      <c r="L42" s="12"/>
      <c r="M42" s="12">
        <v>868.02200000000005</v>
      </c>
      <c r="N42" s="1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1.5" x14ac:dyDescent="0.2">
      <c r="A43" s="1"/>
      <c r="B43" s="1" t="s">
        <v>388</v>
      </c>
      <c r="C43" s="2">
        <v>902</v>
      </c>
      <c r="D43" s="2" t="s">
        <v>35</v>
      </c>
      <c r="E43" s="2" t="s">
        <v>20</v>
      </c>
      <c r="F43" s="2" t="s">
        <v>432</v>
      </c>
      <c r="G43" s="4"/>
      <c r="H43" s="4"/>
      <c r="I43" s="12">
        <f>I44</f>
        <v>10955.8</v>
      </c>
      <c r="J43" s="12">
        <f t="shared" ref="J43:M43" si="20">J44</f>
        <v>-866.98</v>
      </c>
      <c r="K43" s="12">
        <f t="shared" si="20"/>
        <v>0</v>
      </c>
      <c r="L43" s="12">
        <f t="shared" si="20"/>
        <v>0</v>
      </c>
      <c r="M43" s="12">
        <f t="shared" si="20"/>
        <v>10087.778</v>
      </c>
      <c r="N43" s="1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9" customHeight="1" x14ac:dyDescent="0.2">
      <c r="A44" s="1"/>
      <c r="B44" s="1" t="s">
        <v>15</v>
      </c>
      <c r="C44" s="2">
        <v>902</v>
      </c>
      <c r="D44" s="2" t="s">
        <v>35</v>
      </c>
      <c r="E44" s="2" t="s">
        <v>20</v>
      </c>
      <c r="F44" s="2" t="s">
        <v>432</v>
      </c>
      <c r="G44" s="4" t="s">
        <v>16</v>
      </c>
      <c r="H44" s="4" t="s">
        <v>445</v>
      </c>
      <c r="I44" s="12">
        <v>10955.8</v>
      </c>
      <c r="J44" s="10">
        <v>-866.98</v>
      </c>
      <c r="K44" s="10"/>
      <c r="L44" s="10"/>
      <c r="M44" s="10">
        <v>10087.778</v>
      </c>
      <c r="N44" s="13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1"/>
      <c r="B45" s="1" t="s">
        <v>286</v>
      </c>
      <c r="C45" s="2">
        <v>902</v>
      </c>
      <c r="D45" s="2" t="s">
        <v>35</v>
      </c>
      <c r="E45" s="2" t="s">
        <v>20</v>
      </c>
      <c r="F45" s="2" t="s">
        <v>288</v>
      </c>
      <c r="G45" s="4"/>
      <c r="H45" s="4"/>
      <c r="I45" s="12">
        <f>I46+I48</f>
        <v>26809.5</v>
      </c>
      <c r="J45" s="12">
        <f t="shared" ref="J45:M45" si="21">J46+J48</f>
        <v>-1311.9</v>
      </c>
      <c r="K45" s="12">
        <f t="shared" si="21"/>
        <v>0</v>
      </c>
      <c r="L45" s="12">
        <f t="shared" si="21"/>
        <v>0</v>
      </c>
      <c r="M45" s="12">
        <f t="shared" si="21"/>
        <v>25497.599999999999</v>
      </c>
      <c r="N45" s="13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1.5" x14ac:dyDescent="0.2">
      <c r="A46" s="1" t="s">
        <v>0</v>
      </c>
      <c r="B46" s="1" t="s">
        <v>74</v>
      </c>
      <c r="C46" s="2">
        <v>902</v>
      </c>
      <c r="D46" s="2" t="s">
        <v>35</v>
      </c>
      <c r="E46" s="2" t="s">
        <v>20</v>
      </c>
      <c r="F46" s="2" t="s">
        <v>155</v>
      </c>
      <c r="G46" s="4" t="s">
        <v>0</v>
      </c>
      <c r="H46" s="4"/>
      <c r="I46" s="12">
        <f>I47</f>
        <v>22720.3</v>
      </c>
      <c r="J46" s="12">
        <f t="shared" ref="J46:M46" si="22">J47</f>
        <v>-1291.7</v>
      </c>
      <c r="K46" s="12">
        <f t="shared" si="22"/>
        <v>0</v>
      </c>
      <c r="L46" s="12">
        <f t="shared" si="22"/>
        <v>0</v>
      </c>
      <c r="M46" s="12">
        <f t="shared" si="22"/>
        <v>21428.6</v>
      </c>
      <c r="N46" s="1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1.5" x14ac:dyDescent="0.2">
      <c r="A47" s="20" t="s">
        <v>0</v>
      </c>
      <c r="B47" s="1" t="s">
        <v>15</v>
      </c>
      <c r="C47" s="2">
        <v>902</v>
      </c>
      <c r="D47" s="2" t="s">
        <v>35</v>
      </c>
      <c r="E47" s="2" t="s">
        <v>20</v>
      </c>
      <c r="F47" s="2" t="s">
        <v>155</v>
      </c>
      <c r="G47" s="4" t="s">
        <v>16</v>
      </c>
      <c r="H47" s="4"/>
      <c r="I47" s="12">
        <v>22720.3</v>
      </c>
      <c r="J47" s="10">
        <f>-1076-215.7</f>
        <v>-1291.7</v>
      </c>
      <c r="K47" s="10"/>
      <c r="L47" s="10"/>
      <c r="M47" s="10">
        <f>I47+J47+K47+L47</f>
        <v>21428.6</v>
      </c>
      <c r="N47" s="13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1.5" x14ac:dyDescent="0.2">
      <c r="A48" s="20"/>
      <c r="B48" s="1" t="s">
        <v>423</v>
      </c>
      <c r="C48" s="2">
        <v>902</v>
      </c>
      <c r="D48" s="2" t="s">
        <v>35</v>
      </c>
      <c r="E48" s="2" t="s">
        <v>20</v>
      </c>
      <c r="F48" s="2" t="s">
        <v>425</v>
      </c>
      <c r="G48" s="4"/>
      <c r="H48" s="4"/>
      <c r="I48" s="12">
        <f>I49</f>
        <v>4089.2</v>
      </c>
      <c r="J48" s="12">
        <f t="shared" ref="J48:M48" si="23">J49</f>
        <v>-20.200000000000017</v>
      </c>
      <c r="K48" s="12">
        <f t="shared" si="23"/>
        <v>0</v>
      </c>
      <c r="L48" s="12">
        <f t="shared" si="23"/>
        <v>0</v>
      </c>
      <c r="M48" s="12">
        <f t="shared" si="23"/>
        <v>4069</v>
      </c>
      <c r="N48" s="13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1.5" x14ac:dyDescent="0.2">
      <c r="A49" s="20"/>
      <c r="B49" s="1" t="s">
        <v>15</v>
      </c>
      <c r="C49" s="2">
        <v>902</v>
      </c>
      <c r="D49" s="2" t="s">
        <v>35</v>
      </c>
      <c r="E49" s="2" t="s">
        <v>20</v>
      </c>
      <c r="F49" s="2" t="s">
        <v>425</v>
      </c>
      <c r="G49" s="4">
        <v>600</v>
      </c>
      <c r="H49" s="4"/>
      <c r="I49" s="12">
        <v>4089.2</v>
      </c>
      <c r="J49" s="10">
        <f>215.7-235.9</f>
        <v>-20.200000000000017</v>
      </c>
      <c r="K49" s="10"/>
      <c r="L49" s="10"/>
      <c r="M49" s="10">
        <f>I49+J49+K49+L49</f>
        <v>4069</v>
      </c>
      <c r="N49" s="1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1.5" x14ac:dyDescent="0.2">
      <c r="A50" s="20" t="s">
        <v>0</v>
      </c>
      <c r="B50" s="1" t="s">
        <v>168</v>
      </c>
      <c r="C50" s="2">
        <v>902</v>
      </c>
      <c r="D50" s="2" t="s">
        <v>35</v>
      </c>
      <c r="E50" s="2" t="s">
        <v>20</v>
      </c>
      <c r="F50" s="2" t="s">
        <v>156</v>
      </c>
      <c r="G50" s="4"/>
      <c r="H50" s="4"/>
      <c r="I50" s="12">
        <f>I51</f>
        <v>20</v>
      </c>
      <c r="J50" s="12">
        <f t="shared" ref="J50:M50" si="24">J51</f>
        <v>0</v>
      </c>
      <c r="K50" s="12">
        <f t="shared" si="24"/>
        <v>0</v>
      </c>
      <c r="L50" s="12">
        <f t="shared" si="24"/>
        <v>0</v>
      </c>
      <c r="M50" s="12">
        <f t="shared" si="24"/>
        <v>20</v>
      </c>
      <c r="N50" s="13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1.5" x14ac:dyDescent="0.2">
      <c r="A51" s="20" t="s">
        <v>0</v>
      </c>
      <c r="B51" s="1" t="s">
        <v>15</v>
      </c>
      <c r="C51" s="2">
        <v>902</v>
      </c>
      <c r="D51" s="2" t="s">
        <v>35</v>
      </c>
      <c r="E51" s="2" t="s">
        <v>20</v>
      </c>
      <c r="F51" s="2" t="s">
        <v>156</v>
      </c>
      <c r="G51" s="4">
        <v>600</v>
      </c>
      <c r="H51" s="4"/>
      <c r="I51" s="12">
        <v>20</v>
      </c>
      <c r="J51" s="10"/>
      <c r="K51" s="10"/>
      <c r="L51" s="10"/>
      <c r="M51" s="10">
        <f>I51+J51+K51+L51</f>
        <v>20</v>
      </c>
      <c r="N51" s="13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20" t="s">
        <v>0</v>
      </c>
      <c r="B52" s="1" t="s">
        <v>136</v>
      </c>
      <c r="C52" s="2">
        <v>902</v>
      </c>
      <c r="D52" s="2" t="s">
        <v>35</v>
      </c>
      <c r="E52" s="2" t="s">
        <v>20</v>
      </c>
      <c r="F52" s="2" t="s">
        <v>279</v>
      </c>
      <c r="G52" s="4"/>
      <c r="H52" s="4"/>
      <c r="I52" s="12">
        <f>I53</f>
        <v>300</v>
      </c>
      <c r="J52" s="12">
        <f t="shared" ref="J52:M52" si="25">J53</f>
        <v>-65.599999999999994</v>
      </c>
      <c r="K52" s="12">
        <f t="shared" si="25"/>
        <v>0</v>
      </c>
      <c r="L52" s="12">
        <f t="shared" si="25"/>
        <v>0</v>
      </c>
      <c r="M52" s="12">
        <f t="shared" si="25"/>
        <v>234.4</v>
      </c>
      <c r="N52" s="13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1.5" x14ac:dyDescent="0.2">
      <c r="A53" s="20" t="s">
        <v>0</v>
      </c>
      <c r="B53" s="1" t="s">
        <v>15</v>
      </c>
      <c r="C53" s="2">
        <v>902</v>
      </c>
      <c r="D53" s="2" t="s">
        <v>35</v>
      </c>
      <c r="E53" s="2" t="s">
        <v>20</v>
      </c>
      <c r="F53" s="2" t="s">
        <v>279</v>
      </c>
      <c r="G53" s="4">
        <v>600</v>
      </c>
      <c r="H53" s="4"/>
      <c r="I53" s="12">
        <v>300</v>
      </c>
      <c r="J53" s="10">
        <v>-65.599999999999994</v>
      </c>
      <c r="K53" s="10"/>
      <c r="L53" s="10"/>
      <c r="M53" s="10">
        <f>I53+J53+K53+L53</f>
        <v>234.4</v>
      </c>
      <c r="N53" s="13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1.5" x14ac:dyDescent="0.2">
      <c r="A54" s="20"/>
      <c r="B54" s="1" t="s">
        <v>360</v>
      </c>
      <c r="C54" s="2">
        <v>902</v>
      </c>
      <c r="D54" s="2" t="s">
        <v>35</v>
      </c>
      <c r="E54" s="2" t="s">
        <v>20</v>
      </c>
      <c r="F54" s="2" t="s">
        <v>361</v>
      </c>
      <c r="G54" s="4"/>
      <c r="H54" s="4"/>
      <c r="I54" s="12">
        <f>I55</f>
        <v>5626.92</v>
      </c>
      <c r="J54" s="12">
        <f t="shared" ref="J54:M54" si="26">J55</f>
        <v>0</v>
      </c>
      <c r="K54" s="12">
        <f t="shared" si="26"/>
        <v>0</v>
      </c>
      <c r="L54" s="12">
        <f t="shared" si="26"/>
        <v>0</v>
      </c>
      <c r="M54" s="12">
        <f t="shared" si="26"/>
        <v>4785.82</v>
      </c>
      <c r="N54" s="13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1.5" x14ac:dyDescent="0.2">
      <c r="A55" s="20"/>
      <c r="B55" s="1" t="s">
        <v>15</v>
      </c>
      <c r="C55" s="2">
        <v>902</v>
      </c>
      <c r="D55" s="2" t="s">
        <v>35</v>
      </c>
      <c r="E55" s="2" t="s">
        <v>20</v>
      </c>
      <c r="F55" s="2" t="s">
        <v>361</v>
      </c>
      <c r="G55" s="4">
        <v>600</v>
      </c>
      <c r="H55" s="4"/>
      <c r="I55" s="12">
        <v>5626.92</v>
      </c>
      <c r="J55" s="10"/>
      <c r="K55" s="10"/>
      <c r="L55" s="10"/>
      <c r="M55" s="10">
        <v>4785.82</v>
      </c>
      <c r="N55" s="13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4.5" customHeight="1" x14ac:dyDescent="0.2">
      <c r="A56" s="20"/>
      <c r="B56" s="1" t="s">
        <v>421</v>
      </c>
      <c r="C56" s="2">
        <v>902</v>
      </c>
      <c r="D56" s="2" t="s">
        <v>35</v>
      </c>
      <c r="E56" s="2" t="s">
        <v>20</v>
      </c>
      <c r="F56" s="2" t="s">
        <v>422</v>
      </c>
      <c r="G56" s="4"/>
      <c r="H56" s="4"/>
      <c r="I56" s="12">
        <f>I57</f>
        <v>50</v>
      </c>
      <c r="J56" s="12">
        <f t="shared" ref="J56:M56" si="27">J57</f>
        <v>0</v>
      </c>
      <c r="K56" s="12">
        <f t="shared" si="27"/>
        <v>0</v>
      </c>
      <c r="L56" s="12">
        <f t="shared" si="27"/>
        <v>0</v>
      </c>
      <c r="M56" s="12">
        <f t="shared" si="27"/>
        <v>50</v>
      </c>
      <c r="N56" s="13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1.5" x14ac:dyDescent="0.2">
      <c r="A57" s="20"/>
      <c r="B57" s="1" t="s">
        <v>15</v>
      </c>
      <c r="C57" s="2">
        <v>902</v>
      </c>
      <c r="D57" s="2" t="s">
        <v>35</v>
      </c>
      <c r="E57" s="2" t="s">
        <v>20</v>
      </c>
      <c r="F57" s="2" t="s">
        <v>422</v>
      </c>
      <c r="G57" s="4">
        <v>600</v>
      </c>
      <c r="H57" s="4"/>
      <c r="I57" s="12">
        <v>50</v>
      </c>
      <c r="J57" s="10"/>
      <c r="K57" s="10"/>
      <c r="L57" s="10"/>
      <c r="M57" s="10">
        <f>I57+J57+K57+L57</f>
        <v>50</v>
      </c>
      <c r="N57" s="13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20"/>
      <c r="B58" s="7" t="s">
        <v>76</v>
      </c>
      <c r="C58" s="2">
        <v>902</v>
      </c>
      <c r="D58" s="2" t="s">
        <v>35</v>
      </c>
      <c r="E58" s="2" t="s">
        <v>20</v>
      </c>
      <c r="F58" s="2" t="s">
        <v>162</v>
      </c>
      <c r="G58" s="4" t="s">
        <v>0</v>
      </c>
      <c r="H58" s="4"/>
      <c r="I58" s="12">
        <f>I59+I63+I68+I61</f>
        <v>1311.7</v>
      </c>
      <c r="J58" s="12">
        <f t="shared" ref="J58:M58" si="28">J59+J63+J68+J61</f>
        <v>0</v>
      </c>
      <c r="K58" s="12">
        <f t="shared" si="28"/>
        <v>0</v>
      </c>
      <c r="L58" s="12">
        <f t="shared" si="28"/>
        <v>0</v>
      </c>
      <c r="M58" s="12">
        <f t="shared" si="28"/>
        <v>1311.7</v>
      </c>
      <c r="N58" s="1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1.5" x14ac:dyDescent="0.2">
      <c r="A59" s="20"/>
      <c r="B59" s="1" t="s">
        <v>73</v>
      </c>
      <c r="C59" s="2">
        <v>902</v>
      </c>
      <c r="D59" s="2" t="s">
        <v>35</v>
      </c>
      <c r="E59" s="2" t="s">
        <v>20</v>
      </c>
      <c r="F59" s="2" t="s">
        <v>163</v>
      </c>
      <c r="G59" s="4" t="s">
        <v>0</v>
      </c>
      <c r="H59" s="4"/>
      <c r="I59" s="12">
        <f>I60</f>
        <v>3.5</v>
      </c>
      <c r="J59" s="12">
        <f t="shared" ref="J59:M59" si="29">J60</f>
        <v>0</v>
      </c>
      <c r="K59" s="12">
        <f t="shared" si="29"/>
        <v>0</v>
      </c>
      <c r="L59" s="12">
        <f t="shared" si="29"/>
        <v>0</v>
      </c>
      <c r="M59" s="12">
        <f t="shared" si="29"/>
        <v>3.5</v>
      </c>
      <c r="N59" s="13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1.5" x14ac:dyDescent="0.2">
      <c r="A60" s="20"/>
      <c r="B60" s="7" t="s">
        <v>15</v>
      </c>
      <c r="C60" s="2">
        <v>902</v>
      </c>
      <c r="D60" s="2" t="s">
        <v>35</v>
      </c>
      <c r="E60" s="2" t="s">
        <v>20</v>
      </c>
      <c r="F60" s="2" t="s">
        <v>163</v>
      </c>
      <c r="G60" s="4">
        <v>600</v>
      </c>
      <c r="H60" s="4"/>
      <c r="I60" s="12">
        <v>3.5</v>
      </c>
      <c r="J60" s="10"/>
      <c r="K60" s="10"/>
      <c r="L60" s="10"/>
      <c r="M60" s="10">
        <f>I60+J60+K60+L60</f>
        <v>3.5</v>
      </c>
      <c r="N60" s="13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1.5" x14ac:dyDescent="0.2">
      <c r="A61" s="20"/>
      <c r="B61" s="1" t="s">
        <v>396</v>
      </c>
      <c r="C61" s="2">
        <v>902</v>
      </c>
      <c r="D61" s="2" t="s">
        <v>35</v>
      </c>
      <c r="E61" s="2" t="s">
        <v>20</v>
      </c>
      <c r="F61" s="2" t="s">
        <v>395</v>
      </c>
      <c r="G61" s="4"/>
      <c r="H61" s="4"/>
      <c r="I61" s="12">
        <f>I62</f>
        <v>100</v>
      </c>
      <c r="J61" s="12">
        <f t="shared" ref="J61:M61" si="30">J62</f>
        <v>0</v>
      </c>
      <c r="K61" s="12">
        <f t="shared" si="30"/>
        <v>0</v>
      </c>
      <c r="L61" s="12">
        <f t="shared" si="30"/>
        <v>0</v>
      </c>
      <c r="M61" s="12">
        <f t="shared" si="30"/>
        <v>100</v>
      </c>
      <c r="N61" s="1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1.5" x14ac:dyDescent="0.2">
      <c r="A62" s="20"/>
      <c r="B62" s="7" t="s">
        <v>15</v>
      </c>
      <c r="C62" s="2">
        <v>902</v>
      </c>
      <c r="D62" s="2" t="s">
        <v>35</v>
      </c>
      <c r="E62" s="2" t="s">
        <v>20</v>
      </c>
      <c r="F62" s="2" t="s">
        <v>395</v>
      </c>
      <c r="G62" s="4">
        <v>600</v>
      </c>
      <c r="H62" s="4"/>
      <c r="I62" s="12">
        <v>100</v>
      </c>
      <c r="J62" s="10"/>
      <c r="K62" s="10"/>
      <c r="L62" s="10"/>
      <c r="M62" s="10">
        <f>I62+J62+K62+L62</f>
        <v>100</v>
      </c>
      <c r="N62" s="13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20"/>
      <c r="B63" s="7" t="s">
        <v>286</v>
      </c>
      <c r="C63" s="2">
        <v>902</v>
      </c>
      <c r="D63" s="2" t="s">
        <v>35</v>
      </c>
      <c r="E63" s="2" t="s">
        <v>20</v>
      </c>
      <c r="F63" s="2" t="s">
        <v>289</v>
      </c>
      <c r="G63" s="4"/>
      <c r="H63" s="4"/>
      <c r="I63" s="12">
        <f>I64+I66</f>
        <v>1181.2</v>
      </c>
      <c r="J63" s="12">
        <f t="shared" ref="J63:M63" si="31">J64+J66</f>
        <v>0</v>
      </c>
      <c r="K63" s="12">
        <f t="shared" si="31"/>
        <v>0</v>
      </c>
      <c r="L63" s="12">
        <f t="shared" si="31"/>
        <v>0</v>
      </c>
      <c r="M63" s="12">
        <f t="shared" si="31"/>
        <v>1181.2</v>
      </c>
      <c r="N63" s="13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1.5" x14ac:dyDescent="0.2">
      <c r="A64" s="20"/>
      <c r="B64" s="1" t="s">
        <v>74</v>
      </c>
      <c r="C64" s="2">
        <v>902</v>
      </c>
      <c r="D64" s="2" t="s">
        <v>35</v>
      </c>
      <c r="E64" s="2" t="s">
        <v>20</v>
      </c>
      <c r="F64" s="2" t="s">
        <v>164</v>
      </c>
      <c r="G64" s="4" t="s">
        <v>0</v>
      </c>
      <c r="H64" s="4"/>
      <c r="I64" s="12">
        <f>I65</f>
        <v>944</v>
      </c>
      <c r="J64" s="12">
        <f t="shared" ref="J64:M64" si="32">J65</f>
        <v>-12.5</v>
      </c>
      <c r="K64" s="12">
        <f t="shared" si="32"/>
        <v>0</v>
      </c>
      <c r="L64" s="12">
        <f t="shared" si="32"/>
        <v>0</v>
      </c>
      <c r="M64" s="12">
        <f t="shared" si="32"/>
        <v>931.5</v>
      </c>
      <c r="N64" s="13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1.5" x14ac:dyDescent="0.2">
      <c r="A65" s="20" t="s">
        <v>0</v>
      </c>
      <c r="B65" s="1" t="s">
        <v>15</v>
      </c>
      <c r="C65" s="2">
        <v>902</v>
      </c>
      <c r="D65" s="2" t="s">
        <v>35</v>
      </c>
      <c r="E65" s="2" t="s">
        <v>20</v>
      </c>
      <c r="F65" s="2" t="s">
        <v>164</v>
      </c>
      <c r="G65" s="4" t="s">
        <v>16</v>
      </c>
      <c r="H65" s="4"/>
      <c r="I65" s="12">
        <v>944</v>
      </c>
      <c r="J65" s="10">
        <v>-12.5</v>
      </c>
      <c r="K65" s="10"/>
      <c r="L65" s="10"/>
      <c r="M65" s="10">
        <f>I65+J65+K65+L65</f>
        <v>931.5</v>
      </c>
      <c r="N65" s="13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1.5" x14ac:dyDescent="0.2">
      <c r="A66" s="20"/>
      <c r="B66" s="1" t="s">
        <v>423</v>
      </c>
      <c r="C66" s="2">
        <v>902</v>
      </c>
      <c r="D66" s="2" t="s">
        <v>35</v>
      </c>
      <c r="E66" s="2" t="s">
        <v>20</v>
      </c>
      <c r="F66" s="2" t="s">
        <v>426</v>
      </c>
      <c r="G66" s="4"/>
      <c r="H66" s="4"/>
      <c r="I66" s="12">
        <f>I67</f>
        <v>237.2</v>
      </c>
      <c r="J66" s="12">
        <f t="shared" ref="J66:M66" si="33">J67</f>
        <v>12.5</v>
      </c>
      <c r="K66" s="12">
        <f t="shared" si="33"/>
        <v>0</v>
      </c>
      <c r="L66" s="12">
        <f t="shared" si="33"/>
        <v>0</v>
      </c>
      <c r="M66" s="12">
        <f t="shared" si="33"/>
        <v>249.7</v>
      </c>
      <c r="N66" s="13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1.5" x14ac:dyDescent="0.2">
      <c r="A67" s="20"/>
      <c r="B67" s="1" t="s">
        <v>15</v>
      </c>
      <c r="C67" s="2">
        <v>902</v>
      </c>
      <c r="D67" s="2" t="s">
        <v>35</v>
      </c>
      <c r="E67" s="2" t="s">
        <v>20</v>
      </c>
      <c r="F67" s="2" t="s">
        <v>426</v>
      </c>
      <c r="G67" s="4" t="s">
        <v>16</v>
      </c>
      <c r="H67" s="4"/>
      <c r="I67" s="12">
        <v>237.2</v>
      </c>
      <c r="J67" s="10">
        <v>12.5</v>
      </c>
      <c r="K67" s="10"/>
      <c r="L67" s="10"/>
      <c r="M67" s="10">
        <f>I67+J67+K67+L67</f>
        <v>249.7</v>
      </c>
      <c r="N67" s="13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20" t="s">
        <v>0</v>
      </c>
      <c r="B68" s="1" t="s">
        <v>136</v>
      </c>
      <c r="C68" s="2">
        <v>902</v>
      </c>
      <c r="D68" s="2" t="s">
        <v>35</v>
      </c>
      <c r="E68" s="2" t="s">
        <v>20</v>
      </c>
      <c r="F68" s="2" t="s">
        <v>280</v>
      </c>
      <c r="G68" s="4"/>
      <c r="H68" s="4"/>
      <c r="I68" s="12">
        <f>I69</f>
        <v>27</v>
      </c>
      <c r="J68" s="12">
        <f t="shared" ref="J68:M68" si="34">J69</f>
        <v>0</v>
      </c>
      <c r="K68" s="12">
        <f t="shared" si="34"/>
        <v>0</v>
      </c>
      <c r="L68" s="12">
        <f t="shared" si="34"/>
        <v>0</v>
      </c>
      <c r="M68" s="12">
        <f t="shared" si="34"/>
        <v>27</v>
      </c>
      <c r="N68" s="13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1.5" x14ac:dyDescent="0.2">
      <c r="A69" s="20" t="s">
        <v>0</v>
      </c>
      <c r="B69" s="1" t="s">
        <v>15</v>
      </c>
      <c r="C69" s="2">
        <v>902</v>
      </c>
      <c r="D69" s="2" t="s">
        <v>35</v>
      </c>
      <c r="E69" s="2" t="s">
        <v>20</v>
      </c>
      <c r="F69" s="2" t="s">
        <v>280</v>
      </c>
      <c r="G69" s="4">
        <v>600</v>
      </c>
      <c r="H69" s="4"/>
      <c r="I69" s="12">
        <v>27</v>
      </c>
      <c r="J69" s="10"/>
      <c r="K69" s="10"/>
      <c r="L69" s="10"/>
      <c r="M69" s="10">
        <f>I69+J69+K69+L69</f>
        <v>27</v>
      </c>
      <c r="N69" s="1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20" t="s">
        <v>0</v>
      </c>
      <c r="B70" s="7" t="s">
        <v>77</v>
      </c>
      <c r="C70" s="2">
        <v>902</v>
      </c>
      <c r="D70" s="2" t="s">
        <v>35</v>
      </c>
      <c r="E70" s="2" t="s">
        <v>20</v>
      </c>
      <c r="F70" s="2" t="s">
        <v>165</v>
      </c>
      <c r="G70" s="4" t="s">
        <v>0</v>
      </c>
      <c r="H70" s="4"/>
      <c r="I70" s="12">
        <f>I71+I78+I83</f>
        <v>11468.699999999999</v>
      </c>
      <c r="J70" s="12">
        <f t="shared" ref="J70:L70" si="35">J71+J78+J83</f>
        <v>0</v>
      </c>
      <c r="K70" s="12">
        <f t="shared" si="35"/>
        <v>0</v>
      </c>
      <c r="L70" s="12">
        <f t="shared" si="35"/>
        <v>0</v>
      </c>
      <c r="M70" s="12">
        <f>M71+M78+M83+M85</f>
        <v>19324.259999999998</v>
      </c>
      <c r="N70" s="13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20" t="s">
        <v>0</v>
      </c>
      <c r="B71" s="1" t="s">
        <v>137</v>
      </c>
      <c r="C71" s="2">
        <v>902</v>
      </c>
      <c r="D71" s="2" t="s">
        <v>35</v>
      </c>
      <c r="E71" s="2" t="s">
        <v>20</v>
      </c>
      <c r="F71" s="2" t="s">
        <v>166</v>
      </c>
      <c r="G71" s="4"/>
      <c r="H71" s="4"/>
      <c r="I71" s="12">
        <f>I72+I76</f>
        <v>118.5</v>
      </c>
      <c r="J71" s="12">
        <f t="shared" ref="J71:L71" si="36">J72+J76</f>
        <v>0</v>
      </c>
      <c r="K71" s="12">
        <f t="shared" si="36"/>
        <v>0</v>
      </c>
      <c r="L71" s="12">
        <f t="shared" si="36"/>
        <v>0</v>
      </c>
      <c r="M71" s="12">
        <f>M72+M74+M76</f>
        <v>1801.2159999999999</v>
      </c>
      <c r="N71" s="13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20"/>
      <c r="B72" s="1" t="s">
        <v>400</v>
      </c>
      <c r="C72" s="2">
        <v>902</v>
      </c>
      <c r="D72" s="2" t="s">
        <v>35</v>
      </c>
      <c r="E72" s="2" t="s">
        <v>20</v>
      </c>
      <c r="F72" s="2" t="s">
        <v>167</v>
      </c>
      <c r="G72" s="4"/>
      <c r="H72" s="4"/>
      <c r="I72" s="12">
        <f>I73</f>
        <v>97.8</v>
      </c>
      <c r="J72" s="12">
        <f t="shared" ref="J72:M72" si="37">J73</f>
        <v>-2.2999999999999998</v>
      </c>
      <c r="K72" s="12">
        <f t="shared" si="37"/>
        <v>0</v>
      </c>
      <c r="L72" s="12">
        <f t="shared" si="37"/>
        <v>0</v>
      </c>
      <c r="M72" s="12">
        <f t="shared" si="37"/>
        <v>95.5</v>
      </c>
      <c r="N72" s="13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5.25" customHeight="1" x14ac:dyDescent="0.2">
      <c r="A73" s="20"/>
      <c r="B73" s="1" t="s">
        <v>15</v>
      </c>
      <c r="C73" s="2">
        <v>902</v>
      </c>
      <c r="D73" s="2" t="s">
        <v>35</v>
      </c>
      <c r="E73" s="2" t="s">
        <v>20</v>
      </c>
      <c r="F73" s="2" t="s">
        <v>167</v>
      </c>
      <c r="G73" s="4">
        <v>600</v>
      </c>
      <c r="H73" s="4"/>
      <c r="I73" s="12">
        <v>97.8</v>
      </c>
      <c r="J73" s="10">
        <v>-2.2999999999999998</v>
      </c>
      <c r="K73" s="10"/>
      <c r="L73" s="10"/>
      <c r="M73" s="10">
        <f>I73+J73+K73+L73</f>
        <v>95.5</v>
      </c>
      <c r="N73" s="13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5.25" customHeight="1" x14ac:dyDescent="0.2">
      <c r="A74" s="20"/>
      <c r="B74" s="1" t="s">
        <v>450</v>
      </c>
      <c r="C74" s="2">
        <v>902</v>
      </c>
      <c r="D74" s="2" t="s">
        <v>35</v>
      </c>
      <c r="E74" s="2" t="s">
        <v>20</v>
      </c>
      <c r="F74" s="2" t="s">
        <v>449</v>
      </c>
      <c r="G74" s="4"/>
      <c r="H74" s="4"/>
      <c r="I74" s="12"/>
      <c r="J74" s="10"/>
      <c r="K74" s="10"/>
      <c r="L74" s="10"/>
      <c r="M74" s="10">
        <f>M75</f>
        <v>1682.7159999999999</v>
      </c>
      <c r="N74" s="13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5.25" customHeight="1" x14ac:dyDescent="0.2">
      <c r="A75" s="20"/>
      <c r="B75" s="1" t="s">
        <v>15</v>
      </c>
      <c r="C75" s="2">
        <v>902</v>
      </c>
      <c r="D75" s="2" t="s">
        <v>35</v>
      </c>
      <c r="E75" s="2" t="s">
        <v>20</v>
      </c>
      <c r="F75" s="2" t="s">
        <v>449</v>
      </c>
      <c r="G75" s="4">
        <v>600</v>
      </c>
      <c r="H75" s="4"/>
      <c r="I75" s="12"/>
      <c r="J75" s="10"/>
      <c r="K75" s="10"/>
      <c r="L75" s="10"/>
      <c r="M75" s="10">
        <v>1682.7159999999999</v>
      </c>
      <c r="N75" s="13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47.25" x14ac:dyDescent="0.2">
      <c r="A76" s="20"/>
      <c r="B76" s="1" t="s">
        <v>420</v>
      </c>
      <c r="C76" s="2">
        <v>902</v>
      </c>
      <c r="D76" s="2" t="s">
        <v>35</v>
      </c>
      <c r="E76" s="2" t="s">
        <v>20</v>
      </c>
      <c r="F76" s="2" t="s">
        <v>419</v>
      </c>
      <c r="G76" s="4"/>
      <c r="H76" s="4"/>
      <c r="I76" s="12">
        <f>I77</f>
        <v>20.7</v>
      </c>
      <c r="J76" s="12">
        <f t="shared" ref="J76:M76" si="38">J77</f>
        <v>2.2999999999999998</v>
      </c>
      <c r="K76" s="12">
        <f t="shared" si="38"/>
        <v>0</v>
      </c>
      <c r="L76" s="12">
        <f t="shared" si="38"/>
        <v>0</v>
      </c>
      <c r="M76" s="12">
        <f t="shared" si="38"/>
        <v>23</v>
      </c>
      <c r="N76" s="13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1.5" x14ac:dyDescent="0.2">
      <c r="A77" s="20"/>
      <c r="B77" s="1" t="s">
        <v>15</v>
      </c>
      <c r="C77" s="2">
        <v>902</v>
      </c>
      <c r="D77" s="2" t="s">
        <v>35</v>
      </c>
      <c r="E77" s="2" t="s">
        <v>20</v>
      </c>
      <c r="F77" s="2" t="s">
        <v>419</v>
      </c>
      <c r="G77" s="4">
        <v>600</v>
      </c>
      <c r="H77" s="4" t="s">
        <v>447</v>
      </c>
      <c r="I77" s="12">
        <v>20.7</v>
      </c>
      <c r="J77" s="10">
        <v>2.2999999999999998</v>
      </c>
      <c r="K77" s="10"/>
      <c r="L77" s="10"/>
      <c r="M77" s="10">
        <f>I77+J77+K77+L77</f>
        <v>23</v>
      </c>
      <c r="N77" s="13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20"/>
      <c r="B78" s="1" t="s">
        <v>286</v>
      </c>
      <c r="C78" s="2">
        <v>902</v>
      </c>
      <c r="D78" s="2" t="s">
        <v>35</v>
      </c>
      <c r="E78" s="2" t="s">
        <v>20</v>
      </c>
      <c r="F78" s="2" t="s">
        <v>290</v>
      </c>
      <c r="G78" s="4"/>
      <c r="H78" s="4"/>
      <c r="I78" s="12">
        <f>I79+I81</f>
        <v>10940.8</v>
      </c>
      <c r="J78" s="12">
        <f t="shared" ref="J78:M78" si="39">J79+J81</f>
        <v>0</v>
      </c>
      <c r="K78" s="12">
        <f t="shared" si="39"/>
        <v>0</v>
      </c>
      <c r="L78" s="12">
        <f t="shared" si="39"/>
        <v>0</v>
      </c>
      <c r="M78" s="12">
        <f t="shared" si="39"/>
        <v>10940.8</v>
      </c>
      <c r="N78" s="13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1.5" x14ac:dyDescent="0.2">
      <c r="A79" s="20"/>
      <c r="B79" s="1" t="s">
        <v>74</v>
      </c>
      <c r="C79" s="2">
        <v>902</v>
      </c>
      <c r="D79" s="2" t="s">
        <v>35</v>
      </c>
      <c r="E79" s="2" t="s">
        <v>20</v>
      </c>
      <c r="F79" s="2" t="s">
        <v>170</v>
      </c>
      <c r="G79" s="4" t="s">
        <v>0</v>
      </c>
      <c r="H79" s="4"/>
      <c r="I79" s="12">
        <f>I80</f>
        <v>8766.2999999999993</v>
      </c>
      <c r="J79" s="12">
        <f t="shared" ref="J79:M79" si="40">J80</f>
        <v>-114.5</v>
      </c>
      <c r="K79" s="12">
        <f t="shared" si="40"/>
        <v>0</v>
      </c>
      <c r="L79" s="12">
        <f t="shared" si="40"/>
        <v>0</v>
      </c>
      <c r="M79" s="12">
        <f t="shared" si="40"/>
        <v>8651.7999999999993</v>
      </c>
      <c r="N79" s="13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1.5" x14ac:dyDescent="0.2">
      <c r="A80" s="20"/>
      <c r="B80" s="1" t="s">
        <v>15</v>
      </c>
      <c r="C80" s="2">
        <v>902</v>
      </c>
      <c r="D80" s="2" t="s">
        <v>35</v>
      </c>
      <c r="E80" s="2" t="s">
        <v>20</v>
      </c>
      <c r="F80" s="2" t="s">
        <v>170</v>
      </c>
      <c r="G80" s="4" t="s">
        <v>16</v>
      </c>
      <c r="H80" s="4"/>
      <c r="I80" s="12">
        <v>8766.2999999999993</v>
      </c>
      <c r="J80" s="10">
        <v>-114.5</v>
      </c>
      <c r="K80" s="10"/>
      <c r="L80" s="10"/>
      <c r="M80" s="10">
        <f>I80+J80+K80+L80</f>
        <v>8651.7999999999993</v>
      </c>
      <c r="N80" s="13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1.5" x14ac:dyDescent="0.2">
      <c r="A81" s="20"/>
      <c r="B81" s="1" t="s">
        <v>423</v>
      </c>
      <c r="C81" s="2">
        <v>902</v>
      </c>
      <c r="D81" s="2" t="s">
        <v>35</v>
      </c>
      <c r="E81" s="2" t="s">
        <v>20</v>
      </c>
      <c r="F81" s="2" t="s">
        <v>427</v>
      </c>
      <c r="G81" s="4"/>
      <c r="H81" s="4"/>
      <c r="I81" s="12">
        <f>I82</f>
        <v>2174.5</v>
      </c>
      <c r="J81" s="12">
        <f t="shared" ref="J81:M81" si="41">J82</f>
        <v>114.5</v>
      </c>
      <c r="K81" s="12">
        <f t="shared" si="41"/>
        <v>0</v>
      </c>
      <c r="L81" s="12">
        <f t="shared" si="41"/>
        <v>0</v>
      </c>
      <c r="M81" s="12">
        <f t="shared" si="41"/>
        <v>2289</v>
      </c>
      <c r="N81" s="1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1.5" x14ac:dyDescent="0.2">
      <c r="A82" s="20"/>
      <c r="B82" s="1" t="s">
        <v>15</v>
      </c>
      <c r="C82" s="2">
        <v>902</v>
      </c>
      <c r="D82" s="2" t="s">
        <v>35</v>
      </c>
      <c r="E82" s="2" t="s">
        <v>20</v>
      </c>
      <c r="F82" s="2" t="s">
        <v>427</v>
      </c>
      <c r="G82" s="4" t="s">
        <v>16</v>
      </c>
      <c r="H82" s="4"/>
      <c r="I82" s="12">
        <v>2174.5</v>
      </c>
      <c r="J82" s="10">
        <v>114.5</v>
      </c>
      <c r="K82" s="10"/>
      <c r="L82" s="10"/>
      <c r="M82" s="10">
        <f>I82+J82+K82+L82</f>
        <v>2289</v>
      </c>
      <c r="N82" s="13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20" t="s">
        <v>0</v>
      </c>
      <c r="B83" s="1" t="s">
        <v>136</v>
      </c>
      <c r="C83" s="2">
        <v>902</v>
      </c>
      <c r="D83" s="2" t="s">
        <v>35</v>
      </c>
      <c r="E83" s="2" t="s">
        <v>20</v>
      </c>
      <c r="F83" s="2" t="s">
        <v>281</v>
      </c>
      <c r="G83" s="4"/>
      <c r="H83" s="4"/>
      <c r="I83" s="12">
        <f>I84</f>
        <v>409.4</v>
      </c>
      <c r="J83" s="12">
        <f t="shared" ref="J83:M83" si="42">J84</f>
        <v>0</v>
      </c>
      <c r="K83" s="12">
        <f t="shared" si="42"/>
        <v>0</v>
      </c>
      <c r="L83" s="12">
        <f t="shared" si="42"/>
        <v>0</v>
      </c>
      <c r="M83" s="12">
        <f t="shared" si="42"/>
        <v>409.4</v>
      </c>
      <c r="N83" s="13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1.5" x14ac:dyDescent="0.2">
      <c r="A84" s="20" t="s">
        <v>0</v>
      </c>
      <c r="B84" s="1" t="s">
        <v>15</v>
      </c>
      <c r="C84" s="2">
        <v>902</v>
      </c>
      <c r="D84" s="2" t="s">
        <v>35</v>
      </c>
      <c r="E84" s="2" t="s">
        <v>20</v>
      </c>
      <c r="F84" s="2" t="s">
        <v>281</v>
      </c>
      <c r="G84" s="4">
        <v>600</v>
      </c>
      <c r="H84" s="4"/>
      <c r="I84" s="12">
        <v>409.4</v>
      </c>
      <c r="J84" s="10"/>
      <c r="K84" s="10"/>
      <c r="L84" s="10"/>
      <c r="M84" s="10">
        <f>I84+J84+K84+L84</f>
        <v>409.4</v>
      </c>
      <c r="N84" s="1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20"/>
      <c r="B85" s="1" t="s">
        <v>466</v>
      </c>
      <c r="C85" s="2">
        <v>902</v>
      </c>
      <c r="D85" s="2" t="s">
        <v>35</v>
      </c>
      <c r="E85" s="2" t="s">
        <v>20</v>
      </c>
      <c r="F85" s="2" t="s">
        <v>467</v>
      </c>
      <c r="G85" s="4"/>
      <c r="H85" s="4"/>
      <c r="I85" s="12"/>
      <c r="J85" s="10"/>
      <c r="K85" s="10"/>
      <c r="L85" s="10"/>
      <c r="M85" s="10">
        <f>M86</f>
        <v>6172.8440000000001</v>
      </c>
      <c r="N85" s="13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1.5" x14ac:dyDescent="0.2">
      <c r="A86" s="20"/>
      <c r="B86" s="1" t="s">
        <v>15</v>
      </c>
      <c r="C86" s="2">
        <v>902</v>
      </c>
      <c r="D86" s="2" t="s">
        <v>35</v>
      </c>
      <c r="E86" s="2" t="s">
        <v>20</v>
      </c>
      <c r="F86" s="2" t="s">
        <v>467</v>
      </c>
      <c r="G86" s="4">
        <v>600</v>
      </c>
      <c r="H86" s="4"/>
      <c r="I86" s="12"/>
      <c r="J86" s="10"/>
      <c r="K86" s="10"/>
      <c r="L86" s="10"/>
      <c r="M86" s="10">
        <v>6172.8440000000001</v>
      </c>
      <c r="N86" s="1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20"/>
      <c r="B87" s="1" t="s">
        <v>442</v>
      </c>
      <c r="C87" s="2">
        <v>902</v>
      </c>
      <c r="D87" s="2" t="s">
        <v>35</v>
      </c>
      <c r="E87" s="2" t="s">
        <v>20</v>
      </c>
      <c r="F87" s="2" t="s">
        <v>439</v>
      </c>
      <c r="G87" s="4"/>
      <c r="H87" s="4"/>
      <c r="I87" s="12">
        <f>I88+I90+I92</f>
        <v>0</v>
      </c>
      <c r="J87" s="12">
        <f t="shared" ref="J87:L87" si="43">J88+J90+J92</f>
        <v>1377.5</v>
      </c>
      <c r="K87" s="12">
        <f t="shared" si="43"/>
        <v>0</v>
      </c>
      <c r="L87" s="12">
        <f t="shared" si="43"/>
        <v>0</v>
      </c>
      <c r="M87" s="12">
        <f>M88+M90+M92</f>
        <v>1377.5</v>
      </c>
      <c r="N87" s="13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1.5" x14ac:dyDescent="0.2">
      <c r="A88" s="20"/>
      <c r="B88" s="1" t="s">
        <v>74</v>
      </c>
      <c r="C88" s="2">
        <v>902</v>
      </c>
      <c r="D88" s="2" t="s">
        <v>35</v>
      </c>
      <c r="E88" s="2" t="s">
        <v>20</v>
      </c>
      <c r="F88" s="2" t="s">
        <v>440</v>
      </c>
      <c r="G88" s="4"/>
      <c r="H88" s="4"/>
      <c r="I88" s="12">
        <f>I89</f>
        <v>0</v>
      </c>
      <c r="J88" s="12">
        <f t="shared" ref="J88:M88" si="44">J89</f>
        <v>1076</v>
      </c>
      <c r="K88" s="12">
        <f t="shared" si="44"/>
        <v>0</v>
      </c>
      <c r="L88" s="12">
        <f t="shared" si="44"/>
        <v>0</v>
      </c>
      <c r="M88" s="12">
        <f t="shared" si="44"/>
        <v>1076</v>
      </c>
      <c r="N88" s="1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1.5" x14ac:dyDescent="0.2">
      <c r="A89" s="20"/>
      <c r="B89" s="1" t="s">
        <v>15</v>
      </c>
      <c r="C89" s="2">
        <v>902</v>
      </c>
      <c r="D89" s="2" t="s">
        <v>35</v>
      </c>
      <c r="E89" s="2" t="s">
        <v>20</v>
      </c>
      <c r="F89" s="2" t="s">
        <v>441</v>
      </c>
      <c r="G89" s="4">
        <v>600</v>
      </c>
      <c r="H89" s="4"/>
      <c r="I89" s="12">
        <v>0</v>
      </c>
      <c r="J89" s="10">
        <v>1076</v>
      </c>
      <c r="K89" s="10"/>
      <c r="L89" s="10"/>
      <c r="M89" s="10">
        <f>I89+J89+K89+L89</f>
        <v>1076</v>
      </c>
      <c r="N89" s="13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20"/>
      <c r="B90" s="1" t="s">
        <v>136</v>
      </c>
      <c r="C90" s="2">
        <v>902</v>
      </c>
      <c r="D90" s="2" t="s">
        <v>35</v>
      </c>
      <c r="E90" s="2" t="s">
        <v>20</v>
      </c>
      <c r="F90" s="2" t="s">
        <v>443</v>
      </c>
      <c r="G90" s="4"/>
      <c r="H90" s="4"/>
      <c r="I90" s="12">
        <f>I91</f>
        <v>0</v>
      </c>
      <c r="J90" s="12">
        <f t="shared" ref="J90:M90" si="45">J91</f>
        <v>65.599999999999994</v>
      </c>
      <c r="K90" s="12">
        <f t="shared" si="45"/>
        <v>0</v>
      </c>
      <c r="L90" s="12">
        <f t="shared" si="45"/>
        <v>0</v>
      </c>
      <c r="M90" s="12">
        <f t="shared" si="45"/>
        <v>65.599999999999994</v>
      </c>
      <c r="N90" s="13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1.5" x14ac:dyDescent="0.2">
      <c r="A91" s="20"/>
      <c r="B91" s="1" t="s">
        <v>15</v>
      </c>
      <c r="C91" s="2">
        <v>902</v>
      </c>
      <c r="D91" s="2" t="s">
        <v>35</v>
      </c>
      <c r="E91" s="2" t="s">
        <v>20</v>
      </c>
      <c r="F91" s="2" t="s">
        <v>443</v>
      </c>
      <c r="G91" s="4">
        <v>600</v>
      </c>
      <c r="H91" s="4"/>
      <c r="I91" s="12">
        <v>0</v>
      </c>
      <c r="J91" s="10">
        <v>65.599999999999994</v>
      </c>
      <c r="K91" s="10"/>
      <c r="L91" s="10"/>
      <c r="M91" s="10">
        <f>I91+J91+K91+L91</f>
        <v>65.599999999999994</v>
      </c>
      <c r="N91" s="1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1.5" x14ac:dyDescent="0.2">
      <c r="A92" s="20"/>
      <c r="B92" s="1" t="s">
        <v>423</v>
      </c>
      <c r="C92" s="2">
        <v>902</v>
      </c>
      <c r="D92" s="2" t="s">
        <v>35</v>
      </c>
      <c r="E92" s="2" t="s">
        <v>20</v>
      </c>
      <c r="F92" s="2" t="s">
        <v>444</v>
      </c>
      <c r="G92" s="4"/>
      <c r="H92" s="4"/>
      <c r="I92" s="12">
        <f>I93</f>
        <v>0</v>
      </c>
      <c r="J92" s="12">
        <f t="shared" ref="J92:M92" si="46">J93</f>
        <v>235.9</v>
      </c>
      <c r="K92" s="12">
        <f t="shared" si="46"/>
        <v>0</v>
      </c>
      <c r="L92" s="12">
        <f t="shared" si="46"/>
        <v>0</v>
      </c>
      <c r="M92" s="12">
        <f t="shared" si="46"/>
        <v>235.9</v>
      </c>
      <c r="N92" s="13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1.5" x14ac:dyDescent="0.2">
      <c r="A93" s="20"/>
      <c r="B93" s="1" t="s">
        <v>15</v>
      </c>
      <c r="C93" s="2">
        <v>902</v>
      </c>
      <c r="D93" s="2" t="s">
        <v>35</v>
      </c>
      <c r="E93" s="2" t="s">
        <v>20</v>
      </c>
      <c r="F93" s="2" t="s">
        <v>444</v>
      </c>
      <c r="G93" s="4" t="s">
        <v>16</v>
      </c>
      <c r="H93" s="4"/>
      <c r="I93" s="12">
        <v>0</v>
      </c>
      <c r="J93" s="10">
        <v>235.9</v>
      </c>
      <c r="K93" s="10"/>
      <c r="L93" s="10"/>
      <c r="M93" s="10">
        <f>I93+J93+K93+L93</f>
        <v>235.9</v>
      </c>
      <c r="N93" s="13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20"/>
      <c r="B94" s="1" t="s">
        <v>143</v>
      </c>
      <c r="C94" s="2">
        <v>902</v>
      </c>
      <c r="D94" s="3" t="s">
        <v>35</v>
      </c>
      <c r="E94" s="3" t="s">
        <v>20</v>
      </c>
      <c r="F94" s="2" t="s">
        <v>157</v>
      </c>
      <c r="G94" s="4"/>
      <c r="H94" s="4"/>
      <c r="I94" s="12">
        <f>I95</f>
        <v>10</v>
      </c>
      <c r="J94" s="12">
        <f t="shared" ref="J94:M95" si="47">J95</f>
        <v>0</v>
      </c>
      <c r="K94" s="12">
        <f t="shared" si="47"/>
        <v>0</v>
      </c>
      <c r="L94" s="12">
        <f t="shared" si="47"/>
        <v>0</v>
      </c>
      <c r="M94" s="12">
        <f t="shared" si="47"/>
        <v>10</v>
      </c>
      <c r="N94" s="13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1.5" x14ac:dyDescent="0.2">
      <c r="A95" s="20"/>
      <c r="B95" s="1" t="s">
        <v>201</v>
      </c>
      <c r="C95" s="2">
        <v>902</v>
      </c>
      <c r="D95" s="3" t="s">
        <v>35</v>
      </c>
      <c r="E95" s="3" t="s">
        <v>20</v>
      </c>
      <c r="F95" s="2" t="s">
        <v>158</v>
      </c>
      <c r="G95" s="4"/>
      <c r="H95" s="4"/>
      <c r="I95" s="12">
        <f>I96</f>
        <v>10</v>
      </c>
      <c r="J95" s="12">
        <f t="shared" si="47"/>
        <v>0</v>
      </c>
      <c r="K95" s="12">
        <f t="shared" si="47"/>
        <v>0</v>
      </c>
      <c r="L95" s="12">
        <f t="shared" si="47"/>
        <v>0</v>
      </c>
      <c r="M95" s="12">
        <f t="shared" si="47"/>
        <v>10</v>
      </c>
      <c r="N95" s="13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20"/>
      <c r="B96" s="1" t="s">
        <v>11</v>
      </c>
      <c r="C96" s="2">
        <v>902</v>
      </c>
      <c r="D96" s="3" t="s">
        <v>35</v>
      </c>
      <c r="E96" s="3" t="s">
        <v>20</v>
      </c>
      <c r="F96" s="2" t="s">
        <v>158</v>
      </c>
      <c r="G96" s="4">
        <v>600</v>
      </c>
      <c r="H96" s="4"/>
      <c r="I96" s="12">
        <v>10</v>
      </c>
      <c r="J96" s="10"/>
      <c r="K96" s="10"/>
      <c r="L96" s="10"/>
      <c r="M96" s="10">
        <f>I96+J96+K96+L96</f>
        <v>10</v>
      </c>
      <c r="N96" s="13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1.5" x14ac:dyDescent="0.2">
      <c r="A97" s="20"/>
      <c r="B97" s="7" t="s">
        <v>70</v>
      </c>
      <c r="C97" s="2">
        <v>902</v>
      </c>
      <c r="D97" s="3" t="s">
        <v>35</v>
      </c>
      <c r="E97" s="3" t="s">
        <v>20</v>
      </c>
      <c r="F97" s="2" t="s">
        <v>159</v>
      </c>
      <c r="G97" s="4" t="s">
        <v>0</v>
      </c>
      <c r="H97" s="4"/>
      <c r="I97" s="12">
        <f>I98</f>
        <v>165</v>
      </c>
      <c r="J97" s="12">
        <f t="shared" ref="J97:M98" si="48">J98</f>
        <v>0</v>
      </c>
      <c r="K97" s="12">
        <f t="shared" si="48"/>
        <v>0</v>
      </c>
      <c r="L97" s="12">
        <f t="shared" si="48"/>
        <v>0</v>
      </c>
      <c r="M97" s="12">
        <f t="shared" si="48"/>
        <v>165</v>
      </c>
      <c r="N97" s="1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0" customHeight="1" x14ac:dyDescent="0.2">
      <c r="A98" s="20"/>
      <c r="B98" s="1" t="s">
        <v>161</v>
      </c>
      <c r="C98" s="2">
        <v>902</v>
      </c>
      <c r="D98" s="3" t="s">
        <v>35</v>
      </c>
      <c r="E98" s="3" t="s">
        <v>20</v>
      </c>
      <c r="F98" s="2" t="s">
        <v>160</v>
      </c>
      <c r="G98" s="4" t="s">
        <v>0</v>
      </c>
      <c r="H98" s="4"/>
      <c r="I98" s="12">
        <f>I99</f>
        <v>165</v>
      </c>
      <c r="J98" s="12">
        <f t="shared" si="48"/>
        <v>0</v>
      </c>
      <c r="K98" s="12">
        <f t="shared" si="48"/>
        <v>0</v>
      </c>
      <c r="L98" s="12">
        <f t="shared" si="48"/>
        <v>0</v>
      </c>
      <c r="M98" s="12">
        <f t="shared" si="48"/>
        <v>165</v>
      </c>
      <c r="N98" s="1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1.5" x14ac:dyDescent="0.2">
      <c r="A99" s="20"/>
      <c r="B99" s="1" t="s">
        <v>15</v>
      </c>
      <c r="C99" s="2">
        <v>902</v>
      </c>
      <c r="D99" s="3" t="s">
        <v>35</v>
      </c>
      <c r="E99" s="3" t="s">
        <v>20</v>
      </c>
      <c r="F99" s="2" t="s">
        <v>160</v>
      </c>
      <c r="G99" s="4" t="s">
        <v>16</v>
      </c>
      <c r="H99" s="4"/>
      <c r="I99" s="12">
        <v>165</v>
      </c>
      <c r="J99" s="10"/>
      <c r="K99" s="10"/>
      <c r="L99" s="10"/>
      <c r="M99" s="10">
        <f>I99+J99+K99+L99</f>
        <v>165</v>
      </c>
      <c r="N99" s="1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1"/>
      <c r="B100" s="1" t="s">
        <v>37</v>
      </c>
      <c r="C100" s="2">
        <v>902</v>
      </c>
      <c r="D100" s="2" t="s">
        <v>35</v>
      </c>
      <c r="E100" s="2" t="s">
        <v>9</v>
      </c>
      <c r="F100" s="2" t="s">
        <v>0</v>
      </c>
      <c r="G100" s="4" t="s">
        <v>0</v>
      </c>
      <c r="H100" s="4"/>
      <c r="I100" s="12">
        <f>I101</f>
        <v>18931.8</v>
      </c>
      <c r="J100" s="12">
        <f t="shared" ref="J100:M101" si="49">J101</f>
        <v>0</v>
      </c>
      <c r="K100" s="12">
        <f t="shared" si="49"/>
        <v>0</v>
      </c>
      <c r="L100" s="12">
        <f t="shared" si="49"/>
        <v>0</v>
      </c>
      <c r="M100" s="12">
        <f t="shared" si="49"/>
        <v>18931.8</v>
      </c>
      <c r="N100" s="13"/>
      <c r="O100" s="11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">
      <c r="A101" s="1"/>
      <c r="B101" s="7" t="s">
        <v>71</v>
      </c>
      <c r="C101" s="2">
        <v>902</v>
      </c>
      <c r="D101" s="2" t="s">
        <v>35</v>
      </c>
      <c r="E101" s="2" t="s">
        <v>9</v>
      </c>
      <c r="F101" s="2" t="s">
        <v>150</v>
      </c>
      <c r="G101" s="4" t="s">
        <v>0</v>
      </c>
      <c r="H101" s="4"/>
      <c r="I101" s="12">
        <f>I102</f>
        <v>18931.8</v>
      </c>
      <c r="J101" s="12">
        <f t="shared" si="49"/>
        <v>0</v>
      </c>
      <c r="K101" s="12">
        <f t="shared" si="49"/>
        <v>0</v>
      </c>
      <c r="L101" s="12">
        <f t="shared" si="49"/>
        <v>0</v>
      </c>
      <c r="M101" s="12">
        <f t="shared" si="49"/>
        <v>18931.8</v>
      </c>
      <c r="N101" s="1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">
      <c r="A102" s="1" t="s">
        <v>0</v>
      </c>
      <c r="B102" s="1" t="s">
        <v>78</v>
      </c>
      <c r="C102" s="2">
        <v>902</v>
      </c>
      <c r="D102" s="2" t="s">
        <v>35</v>
      </c>
      <c r="E102" s="2" t="s">
        <v>9</v>
      </c>
      <c r="F102" s="2" t="s">
        <v>171</v>
      </c>
      <c r="G102" s="4" t="s">
        <v>0</v>
      </c>
      <c r="H102" s="4"/>
      <c r="I102" s="12">
        <f>I103+I108+I113</f>
        <v>18931.8</v>
      </c>
      <c r="J102" s="12">
        <f t="shared" ref="J102:M102" si="50">J103+J108+J113</f>
        <v>0</v>
      </c>
      <c r="K102" s="12">
        <f t="shared" si="50"/>
        <v>0</v>
      </c>
      <c r="L102" s="12">
        <f t="shared" si="50"/>
        <v>0</v>
      </c>
      <c r="M102" s="12">
        <f t="shared" si="50"/>
        <v>18931.8</v>
      </c>
      <c r="N102" s="1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">
      <c r="A103" s="1"/>
      <c r="B103" s="1" t="s">
        <v>291</v>
      </c>
      <c r="C103" s="2">
        <v>902</v>
      </c>
      <c r="D103" s="2" t="s">
        <v>35</v>
      </c>
      <c r="E103" s="2" t="s">
        <v>9</v>
      </c>
      <c r="F103" s="2" t="s">
        <v>292</v>
      </c>
      <c r="G103" s="4"/>
      <c r="H103" s="4"/>
      <c r="I103" s="12">
        <f>I104</f>
        <v>1517.6</v>
      </c>
      <c r="J103" s="12">
        <f t="shared" ref="J103:M103" si="51">J104</f>
        <v>0</v>
      </c>
      <c r="K103" s="12">
        <f t="shared" si="51"/>
        <v>0</v>
      </c>
      <c r="L103" s="12">
        <f t="shared" si="51"/>
        <v>0</v>
      </c>
      <c r="M103" s="12">
        <f t="shared" si="51"/>
        <v>1517.6</v>
      </c>
      <c r="N103" s="1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">
      <c r="A104" s="1" t="s">
        <v>0</v>
      </c>
      <c r="B104" s="1" t="s">
        <v>79</v>
      </c>
      <c r="C104" s="2">
        <v>902</v>
      </c>
      <c r="D104" s="2" t="s">
        <v>35</v>
      </c>
      <c r="E104" s="2" t="s">
        <v>9</v>
      </c>
      <c r="F104" s="2" t="s">
        <v>172</v>
      </c>
      <c r="G104" s="4" t="s">
        <v>0</v>
      </c>
      <c r="H104" s="4"/>
      <c r="I104" s="12">
        <f>I105+I106+I107</f>
        <v>1517.6</v>
      </c>
      <c r="J104" s="12">
        <f t="shared" ref="J104:M104" si="52">J105+J106+J107</f>
        <v>0</v>
      </c>
      <c r="K104" s="12">
        <f t="shared" si="52"/>
        <v>0</v>
      </c>
      <c r="L104" s="12">
        <f t="shared" si="52"/>
        <v>0</v>
      </c>
      <c r="M104" s="12">
        <f t="shared" si="52"/>
        <v>1517.6</v>
      </c>
      <c r="N104" s="1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47.25" x14ac:dyDescent="0.2">
      <c r="A105" s="20" t="s">
        <v>0</v>
      </c>
      <c r="B105" s="1" t="s">
        <v>21</v>
      </c>
      <c r="C105" s="2">
        <v>902</v>
      </c>
      <c r="D105" s="2" t="s">
        <v>35</v>
      </c>
      <c r="E105" s="2" t="s">
        <v>9</v>
      </c>
      <c r="F105" s="2" t="s">
        <v>172</v>
      </c>
      <c r="G105" s="4" t="s">
        <v>22</v>
      </c>
      <c r="H105" s="4"/>
      <c r="I105" s="12">
        <v>1489</v>
      </c>
      <c r="J105" s="10"/>
      <c r="K105" s="10"/>
      <c r="L105" s="10"/>
      <c r="M105" s="10">
        <f t="shared" ref="M105" si="53">I105+J105+K105+L105</f>
        <v>1489</v>
      </c>
      <c r="N105" s="1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">
      <c r="A106" s="20" t="s">
        <v>0</v>
      </c>
      <c r="B106" s="1" t="s">
        <v>187</v>
      </c>
      <c r="C106" s="2">
        <v>902</v>
      </c>
      <c r="D106" s="2" t="s">
        <v>35</v>
      </c>
      <c r="E106" s="2" t="s">
        <v>9</v>
      </c>
      <c r="F106" s="2" t="s">
        <v>172</v>
      </c>
      <c r="G106" s="4" t="s">
        <v>12</v>
      </c>
      <c r="H106" s="4"/>
      <c r="I106" s="12">
        <v>28</v>
      </c>
      <c r="J106" s="10"/>
      <c r="K106" s="10"/>
      <c r="L106" s="10"/>
      <c r="M106" s="10">
        <v>27.3</v>
      </c>
      <c r="N106" s="1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">
      <c r="A107" s="1" t="s">
        <v>0</v>
      </c>
      <c r="B107" s="1" t="s">
        <v>23</v>
      </c>
      <c r="C107" s="2">
        <v>902</v>
      </c>
      <c r="D107" s="2" t="s">
        <v>35</v>
      </c>
      <c r="E107" s="2" t="s">
        <v>9</v>
      </c>
      <c r="F107" s="2" t="s">
        <v>172</v>
      </c>
      <c r="G107" s="4" t="s">
        <v>24</v>
      </c>
      <c r="H107" s="4"/>
      <c r="I107" s="12">
        <v>0.6</v>
      </c>
      <c r="J107" s="10"/>
      <c r="K107" s="10"/>
      <c r="L107" s="10"/>
      <c r="M107" s="10">
        <v>1.3</v>
      </c>
      <c r="N107" s="1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1.5" x14ac:dyDescent="0.2">
      <c r="A108" s="1"/>
      <c r="B108" s="1" t="s">
        <v>293</v>
      </c>
      <c r="C108" s="2">
        <v>902</v>
      </c>
      <c r="D108" s="2" t="s">
        <v>35</v>
      </c>
      <c r="E108" s="2" t="s">
        <v>9</v>
      </c>
      <c r="F108" s="2" t="s">
        <v>294</v>
      </c>
      <c r="G108" s="4"/>
      <c r="H108" s="4"/>
      <c r="I108" s="12">
        <f>I109</f>
        <v>2818.6</v>
      </c>
      <c r="J108" s="12">
        <f t="shared" ref="J108:M108" si="54">J109</f>
        <v>0</v>
      </c>
      <c r="K108" s="12">
        <f t="shared" si="54"/>
        <v>0</v>
      </c>
      <c r="L108" s="12">
        <f t="shared" si="54"/>
        <v>0</v>
      </c>
      <c r="M108" s="12">
        <f t="shared" si="54"/>
        <v>2818.6</v>
      </c>
      <c r="N108" s="13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">
      <c r="A109" s="1"/>
      <c r="B109" s="1" t="s">
        <v>295</v>
      </c>
      <c r="C109" s="2">
        <v>902</v>
      </c>
      <c r="D109" s="2" t="s">
        <v>35</v>
      </c>
      <c r="E109" s="2" t="s">
        <v>9</v>
      </c>
      <c r="F109" s="2" t="s">
        <v>173</v>
      </c>
      <c r="G109" s="4" t="s">
        <v>0</v>
      </c>
      <c r="H109" s="4"/>
      <c r="I109" s="12">
        <f>I110+I111+I112</f>
        <v>2818.6</v>
      </c>
      <c r="J109" s="12">
        <f t="shared" ref="J109:M109" si="55">J110+J111+J112</f>
        <v>0</v>
      </c>
      <c r="K109" s="12">
        <f t="shared" si="55"/>
        <v>0</v>
      </c>
      <c r="L109" s="12">
        <f t="shared" si="55"/>
        <v>0</v>
      </c>
      <c r="M109" s="12">
        <f t="shared" si="55"/>
        <v>2818.6</v>
      </c>
      <c r="N109" s="1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47.25" x14ac:dyDescent="0.2">
      <c r="A110" s="1"/>
      <c r="B110" s="1" t="s">
        <v>21</v>
      </c>
      <c r="C110" s="2">
        <v>902</v>
      </c>
      <c r="D110" s="2" t="s">
        <v>35</v>
      </c>
      <c r="E110" s="2" t="s">
        <v>9</v>
      </c>
      <c r="F110" s="2" t="s">
        <v>173</v>
      </c>
      <c r="G110" s="4" t="s">
        <v>22</v>
      </c>
      <c r="H110" s="4"/>
      <c r="I110" s="12">
        <f>2435.2+20</f>
        <v>2455.1999999999998</v>
      </c>
      <c r="J110" s="10"/>
      <c r="K110" s="10"/>
      <c r="L110" s="10"/>
      <c r="M110" s="10">
        <f t="shared" ref="M110:M112" si="56">I110+J110+K110+L110</f>
        <v>2455.1999999999998</v>
      </c>
      <c r="N110" s="1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">
      <c r="A111" s="1" t="s">
        <v>0</v>
      </c>
      <c r="B111" s="1" t="s">
        <v>187</v>
      </c>
      <c r="C111" s="2">
        <v>902</v>
      </c>
      <c r="D111" s="2" t="s">
        <v>35</v>
      </c>
      <c r="E111" s="2" t="s">
        <v>9</v>
      </c>
      <c r="F111" s="2" t="s">
        <v>173</v>
      </c>
      <c r="G111" s="4" t="s">
        <v>12</v>
      </c>
      <c r="H111" s="4"/>
      <c r="I111" s="12">
        <f>361.5</f>
        <v>361.5</v>
      </c>
      <c r="J111" s="10"/>
      <c r="K111" s="10"/>
      <c r="L111" s="10"/>
      <c r="M111" s="10">
        <f t="shared" si="56"/>
        <v>361.5</v>
      </c>
      <c r="N111" s="1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">
      <c r="A112" s="1" t="s">
        <v>0</v>
      </c>
      <c r="B112" s="1" t="s">
        <v>23</v>
      </c>
      <c r="C112" s="2">
        <v>902</v>
      </c>
      <c r="D112" s="2" t="s">
        <v>35</v>
      </c>
      <c r="E112" s="2" t="s">
        <v>9</v>
      </c>
      <c r="F112" s="2" t="s">
        <v>173</v>
      </c>
      <c r="G112" s="4" t="s">
        <v>24</v>
      </c>
      <c r="H112" s="4"/>
      <c r="I112" s="12">
        <v>1.9</v>
      </c>
      <c r="J112" s="10"/>
      <c r="K112" s="10"/>
      <c r="L112" s="10"/>
      <c r="M112" s="10">
        <f t="shared" si="56"/>
        <v>1.9</v>
      </c>
      <c r="N112" s="1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1.5" x14ac:dyDescent="0.2">
      <c r="A113" s="1"/>
      <c r="B113" s="1" t="s">
        <v>296</v>
      </c>
      <c r="C113" s="2">
        <v>902</v>
      </c>
      <c r="D113" s="2" t="s">
        <v>35</v>
      </c>
      <c r="E113" s="2" t="s">
        <v>9</v>
      </c>
      <c r="F113" s="2" t="s">
        <v>322</v>
      </c>
      <c r="G113" s="4"/>
      <c r="H113" s="4"/>
      <c r="I113" s="12">
        <f>I114</f>
        <v>14595.6</v>
      </c>
      <c r="J113" s="12">
        <f t="shared" ref="J113:M113" si="57">J114</f>
        <v>0</v>
      </c>
      <c r="K113" s="12">
        <f t="shared" si="57"/>
        <v>0</v>
      </c>
      <c r="L113" s="12">
        <f t="shared" si="57"/>
        <v>0</v>
      </c>
      <c r="M113" s="12">
        <f t="shared" si="57"/>
        <v>14595.6</v>
      </c>
      <c r="N113" s="1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2.5" customHeight="1" x14ac:dyDescent="0.2">
      <c r="A114" s="1"/>
      <c r="B114" s="1" t="s">
        <v>295</v>
      </c>
      <c r="C114" s="2">
        <v>902</v>
      </c>
      <c r="D114" s="2" t="s">
        <v>35</v>
      </c>
      <c r="E114" s="2" t="s">
        <v>9</v>
      </c>
      <c r="F114" s="2" t="s">
        <v>175</v>
      </c>
      <c r="G114" s="4" t="s">
        <v>0</v>
      </c>
      <c r="H114" s="4"/>
      <c r="I114" s="12">
        <f>I115+I116+I117</f>
        <v>14595.6</v>
      </c>
      <c r="J114" s="12">
        <f t="shared" ref="J114:M114" si="58">J115+J116+J117</f>
        <v>0</v>
      </c>
      <c r="K114" s="12">
        <f t="shared" si="58"/>
        <v>0</v>
      </c>
      <c r="L114" s="12">
        <f t="shared" si="58"/>
        <v>0</v>
      </c>
      <c r="M114" s="12">
        <f t="shared" si="58"/>
        <v>14595.6</v>
      </c>
      <c r="N114" s="1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47.25" x14ac:dyDescent="0.2">
      <c r="A115" s="1"/>
      <c r="B115" s="1" t="s">
        <v>21</v>
      </c>
      <c r="C115" s="2">
        <v>902</v>
      </c>
      <c r="D115" s="2" t="s">
        <v>35</v>
      </c>
      <c r="E115" s="2" t="s">
        <v>9</v>
      </c>
      <c r="F115" s="2" t="s">
        <v>175</v>
      </c>
      <c r="G115" s="4" t="s">
        <v>22</v>
      </c>
      <c r="H115" s="4"/>
      <c r="I115" s="12">
        <f>14166.7-99.2</f>
        <v>14067.5</v>
      </c>
      <c r="J115" s="10"/>
      <c r="K115" s="10"/>
      <c r="L115" s="10"/>
      <c r="M115" s="10">
        <f t="shared" ref="M115:M117" si="59">I115+J115+K115+L115</f>
        <v>14067.5</v>
      </c>
      <c r="N115" s="1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">
      <c r="A116" s="1" t="s">
        <v>0</v>
      </c>
      <c r="B116" s="1" t="s">
        <v>187</v>
      </c>
      <c r="C116" s="2">
        <v>902</v>
      </c>
      <c r="D116" s="2" t="s">
        <v>35</v>
      </c>
      <c r="E116" s="2" t="s">
        <v>9</v>
      </c>
      <c r="F116" s="2" t="s">
        <v>175</v>
      </c>
      <c r="G116" s="4" t="s">
        <v>12</v>
      </c>
      <c r="H116" s="4"/>
      <c r="I116" s="12">
        <v>493.9</v>
      </c>
      <c r="J116" s="10"/>
      <c r="K116" s="10"/>
      <c r="L116" s="10"/>
      <c r="M116" s="10">
        <f t="shared" si="59"/>
        <v>493.9</v>
      </c>
      <c r="N116" s="13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">
      <c r="A117" s="1" t="s">
        <v>0</v>
      </c>
      <c r="B117" s="1" t="s">
        <v>23</v>
      </c>
      <c r="C117" s="2">
        <v>902</v>
      </c>
      <c r="D117" s="2" t="s">
        <v>35</v>
      </c>
      <c r="E117" s="2" t="s">
        <v>9</v>
      </c>
      <c r="F117" s="2" t="s">
        <v>175</v>
      </c>
      <c r="G117" s="4" t="s">
        <v>24</v>
      </c>
      <c r="H117" s="4"/>
      <c r="I117" s="12">
        <v>34.200000000000003</v>
      </c>
      <c r="J117" s="10"/>
      <c r="K117" s="10"/>
      <c r="L117" s="10"/>
      <c r="M117" s="10">
        <f t="shared" si="59"/>
        <v>34.200000000000003</v>
      </c>
      <c r="N117" s="13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9.25" customHeight="1" x14ac:dyDescent="0.2">
      <c r="A118" s="16">
        <v>3</v>
      </c>
      <c r="B118" s="16" t="s">
        <v>80</v>
      </c>
      <c r="C118" s="15">
        <v>903</v>
      </c>
      <c r="D118" s="15" t="s">
        <v>0</v>
      </c>
      <c r="E118" s="15" t="s">
        <v>0</v>
      </c>
      <c r="F118" s="15" t="s">
        <v>0</v>
      </c>
      <c r="G118" s="17" t="s">
        <v>0</v>
      </c>
      <c r="H118" s="17"/>
      <c r="I118" s="18">
        <f>I119+I138</f>
        <v>17907</v>
      </c>
      <c r="J118" s="18">
        <f t="shared" ref="J118:M118" si="60">J119+J138</f>
        <v>-5252.4000000000005</v>
      </c>
      <c r="K118" s="18">
        <f t="shared" si="60"/>
        <v>0</v>
      </c>
      <c r="L118" s="18">
        <f t="shared" si="60"/>
        <v>0</v>
      </c>
      <c r="M118" s="18">
        <f t="shared" si="60"/>
        <v>13156.5</v>
      </c>
      <c r="N118" s="13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">
      <c r="A119" s="20" t="s">
        <v>0</v>
      </c>
      <c r="B119" s="1" t="s">
        <v>38</v>
      </c>
      <c r="C119" s="2">
        <v>903</v>
      </c>
      <c r="D119" s="2" t="s">
        <v>20</v>
      </c>
      <c r="E119" s="2" t="s">
        <v>0</v>
      </c>
      <c r="F119" s="2" t="s">
        <v>0</v>
      </c>
      <c r="G119" s="4" t="s">
        <v>0</v>
      </c>
      <c r="H119" s="4"/>
      <c r="I119" s="12">
        <f>I120+I128+I132</f>
        <v>11785.2</v>
      </c>
      <c r="J119" s="12">
        <f t="shared" ref="J119:M119" si="61">J120+J128+J132</f>
        <v>-5252.4000000000005</v>
      </c>
      <c r="K119" s="12">
        <f t="shared" si="61"/>
        <v>0</v>
      </c>
      <c r="L119" s="12">
        <f t="shared" si="61"/>
        <v>0</v>
      </c>
      <c r="M119" s="12">
        <f t="shared" si="61"/>
        <v>6522.8</v>
      </c>
      <c r="N119" s="13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1.5" x14ac:dyDescent="0.2">
      <c r="A120" s="16"/>
      <c r="B120" s="1" t="s">
        <v>51</v>
      </c>
      <c r="C120" s="2">
        <v>903</v>
      </c>
      <c r="D120" s="2" t="s">
        <v>20</v>
      </c>
      <c r="E120" s="2" t="s">
        <v>27</v>
      </c>
      <c r="F120" s="2" t="s">
        <v>0</v>
      </c>
      <c r="G120" s="4" t="s">
        <v>0</v>
      </c>
      <c r="H120" s="4"/>
      <c r="I120" s="12">
        <f>I121</f>
        <v>5977.9</v>
      </c>
      <c r="J120" s="12">
        <f t="shared" ref="J120:M120" si="62">J121</f>
        <v>-425.1</v>
      </c>
      <c r="K120" s="12">
        <f t="shared" si="62"/>
        <v>0</v>
      </c>
      <c r="L120" s="12">
        <f t="shared" si="62"/>
        <v>0</v>
      </c>
      <c r="M120" s="12">
        <f t="shared" si="62"/>
        <v>5542.8</v>
      </c>
      <c r="N120" s="13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1.5" x14ac:dyDescent="0.2">
      <c r="A121" s="1" t="s">
        <v>0</v>
      </c>
      <c r="B121" s="7" t="s">
        <v>81</v>
      </c>
      <c r="C121" s="2">
        <v>903</v>
      </c>
      <c r="D121" s="2" t="s">
        <v>20</v>
      </c>
      <c r="E121" s="2" t="s">
        <v>27</v>
      </c>
      <c r="F121" s="2" t="s">
        <v>179</v>
      </c>
      <c r="G121" s="4" t="s">
        <v>0</v>
      </c>
      <c r="H121" s="4"/>
      <c r="I121" s="12">
        <f t="shared" ref="I121:M123" si="63">I122</f>
        <v>5977.9</v>
      </c>
      <c r="J121" s="12">
        <f t="shared" si="63"/>
        <v>-425.1</v>
      </c>
      <c r="K121" s="12">
        <f t="shared" si="63"/>
        <v>0</v>
      </c>
      <c r="L121" s="12">
        <f t="shared" si="63"/>
        <v>0</v>
      </c>
      <c r="M121" s="12">
        <f t="shared" si="63"/>
        <v>5542.8</v>
      </c>
      <c r="N121" s="13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1.5" x14ac:dyDescent="0.2">
      <c r="A122" s="1" t="s">
        <v>0</v>
      </c>
      <c r="B122" s="7" t="s">
        <v>82</v>
      </c>
      <c r="C122" s="2">
        <v>903</v>
      </c>
      <c r="D122" s="2" t="s">
        <v>20</v>
      </c>
      <c r="E122" s="2" t="s">
        <v>27</v>
      </c>
      <c r="F122" s="2" t="s">
        <v>278</v>
      </c>
      <c r="G122" s="4" t="s">
        <v>0</v>
      </c>
      <c r="H122" s="4"/>
      <c r="I122" s="12">
        <f>I123</f>
        <v>5977.9</v>
      </c>
      <c r="J122" s="12">
        <f t="shared" si="63"/>
        <v>-425.1</v>
      </c>
      <c r="K122" s="12">
        <f t="shared" si="63"/>
        <v>0</v>
      </c>
      <c r="L122" s="12">
        <f t="shared" si="63"/>
        <v>0</v>
      </c>
      <c r="M122" s="12">
        <f t="shared" si="63"/>
        <v>5542.8</v>
      </c>
      <c r="N122" s="13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2">
      <c r="A123" s="1"/>
      <c r="B123" s="7" t="s">
        <v>308</v>
      </c>
      <c r="C123" s="2">
        <v>903</v>
      </c>
      <c r="D123" s="2" t="s">
        <v>20</v>
      </c>
      <c r="E123" s="2" t="s">
        <v>27</v>
      </c>
      <c r="F123" s="2" t="s">
        <v>309</v>
      </c>
      <c r="G123" s="4"/>
      <c r="H123" s="4"/>
      <c r="I123" s="12">
        <f>I124</f>
        <v>5977.9</v>
      </c>
      <c r="J123" s="12">
        <f t="shared" si="63"/>
        <v>-425.1</v>
      </c>
      <c r="K123" s="12">
        <f t="shared" si="63"/>
        <v>0</v>
      </c>
      <c r="L123" s="12">
        <f t="shared" si="63"/>
        <v>0</v>
      </c>
      <c r="M123" s="12">
        <f t="shared" si="63"/>
        <v>5542.8</v>
      </c>
      <c r="N123" s="13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">
      <c r="A124" s="20" t="s">
        <v>0</v>
      </c>
      <c r="B124" s="1" t="s">
        <v>68</v>
      </c>
      <c r="C124" s="2">
        <v>903</v>
      </c>
      <c r="D124" s="2" t="s">
        <v>20</v>
      </c>
      <c r="E124" s="2" t="s">
        <v>27</v>
      </c>
      <c r="F124" s="2" t="s">
        <v>247</v>
      </c>
      <c r="G124" s="4" t="s">
        <v>0</v>
      </c>
      <c r="H124" s="4"/>
      <c r="I124" s="12">
        <f>I125+I126+I127</f>
        <v>5977.9</v>
      </c>
      <c r="J124" s="12">
        <f t="shared" ref="J124:M124" si="64">J125+J126+J127</f>
        <v>-425.1</v>
      </c>
      <c r="K124" s="12">
        <f t="shared" si="64"/>
        <v>0</v>
      </c>
      <c r="L124" s="12">
        <f t="shared" si="64"/>
        <v>0</v>
      </c>
      <c r="M124" s="12">
        <f t="shared" si="64"/>
        <v>5542.8</v>
      </c>
      <c r="N124" s="1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47.25" x14ac:dyDescent="0.2">
      <c r="A125" s="20" t="s">
        <v>0</v>
      </c>
      <c r="B125" s="1" t="s">
        <v>21</v>
      </c>
      <c r="C125" s="2">
        <v>903</v>
      </c>
      <c r="D125" s="2" t="s">
        <v>20</v>
      </c>
      <c r="E125" s="2" t="s">
        <v>27</v>
      </c>
      <c r="F125" s="2" t="s">
        <v>247</v>
      </c>
      <c r="G125" s="4" t="s">
        <v>22</v>
      </c>
      <c r="H125" s="4"/>
      <c r="I125" s="12">
        <v>5607.2</v>
      </c>
      <c r="J125" s="10">
        <v>-425.1</v>
      </c>
      <c r="K125" s="10"/>
      <c r="L125" s="10"/>
      <c r="M125" s="10">
        <v>5179.5</v>
      </c>
      <c r="N125" s="13"/>
      <c r="O125" s="6"/>
      <c r="P125" s="11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2">
      <c r="A126" s="20" t="s">
        <v>0</v>
      </c>
      <c r="B126" s="1" t="s">
        <v>187</v>
      </c>
      <c r="C126" s="2">
        <v>903</v>
      </c>
      <c r="D126" s="2" t="s">
        <v>20</v>
      </c>
      <c r="E126" s="2" t="s">
        <v>27</v>
      </c>
      <c r="F126" s="2" t="s">
        <v>247</v>
      </c>
      <c r="G126" s="4" t="s">
        <v>12</v>
      </c>
      <c r="H126" s="4"/>
      <c r="I126" s="12">
        <v>365.4</v>
      </c>
      <c r="J126" s="10"/>
      <c r="K126" s="10"/>
      <c r="L126" s="10"/>
      <c r="M126" s="10">
        <v>358</v>
      </c>
      <c r="N126" s="13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2">
      <c r="A127" s="20" t="s">
        <v>0</v>
      </c>
      <c r="B127" s="1" t="s">
        <v>23</v>
      </c>
      <c r="C127" s="2">
        <v>903</v>
      </c>
      <c r="D127" s="2" t="s">
        <v>20</v>
      </c>
      <c r="E127" s="2" t="s">
        <v>27</v>
      </c>
      <c r="F127" s="2" t="s">
        <v>247</v>
      </c>
      <c r="G127" s="4" t="s">
        <v>24</v>
      </c>
      <c r="H127" s="4"/>
      <c r="I127" s="12">
        <v>5.3</v>
      </c>
      <c r="J127" s="10"/>
      <c r="K127" s="10"/>
      <c r="L127" s="10"/>
      <c r="M127" s="10">
        <f t="shared" ref="M127" si="65">I127+J127+K127+L127</f>
        <v>5.3</v>
      </c>
      <c r="N127" s="13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">
      <c r="A128" s="1" t="s">
        <v>0</v>
      </c>
      <c r="B128" s="1" t="s">
        <v>52</v>
      </c>
      <c r="C128" s="2">
        <v>903</v>
      </c>
      <c r="D128" s="2" t="s">
        <v>20</v>
      </c>
      <c r="E128" s="2" t="s">
        <v>53</v>
      </c>
      <c r="F128" s="2" t="s">
        <v>0</v>
      </c>
      <c r="G128" s="4" t="s">
        <v>0</v>
      </c>
      <c r="H128" s="4"/>
      <c r="I128" s="12">
        <f t="shared" ref="I128:M130" si="66">I129</f>
        <v>300</v>
      </c>
      <c r="J128" s="12">
        <f t="shared" si="66"/>
        <v>0</v>
      </c>
      <c r="K128" s="12">
        <f t="shared" si="66"/>
        <v>0</v>
      </c>
      <c r="L128" s="12">
        <f t="shared" si="66"/>
        <v>0</v>
      </c>
      <c r="M128" s="12">
        <f t="shared" si="66"/>
        <v>300</v>
      </c>
      <c r="N128" s="13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1.5" x14ac:dyDescent="0.2">
      <c r="A129" s="1" t="s">
        <v>0</v>
      </c>
      <c r="B129" s="9" t="s">
        <v>83</v>
      </c>
      <c r="C129" s="2">
        <v>903</v>
      </c>
      <c r="D129" s="2" t="s">
        <v>20</v>
      </c>
      <c r="E129" s="2" t="s">
        <v>53</v>
      </c>
      <c r="F129" s="2" t="s">
        <v>176</v>
      </c>
      <c r="G129" s="4" t="s">
        <v>0</v>
      </c>
      <c r="H129" s="4"/>
      <c r="I129" s="12">
        <f t="shared" si="66"/>
        <v>300</v>
      </c>
      <c r="J129" s="12">
        <f t="shared" si="66"/>
        <v>0</v>
      </c>
      <c r="K129" s="12">
        <f t="shared" si="66"/>
        <v>0</v>
      </c>
      <c r="L129" s="12">
        <f t="shared" si="66"/>
        <v>0</v>
      </c>
      <c r="M129" s="12">
        <f t="shared" si="66"/>
        <v>300</v>
      </c>
      <c r="N129" s="13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2">
      <c r="A130" s="20" t="s">
        <v>0</v>
      </c>
      <c r="B130" s="1" t="s">
        <v>84</v>
      </c>
      <c r="C130" s="2">
        <v>903</v>
      </c>
      <c r="D130" s="2" t="s">
        <v>20</v>
      </c>
      <c r="E130" s="2" t="s">
        <v>53</v>
      </c>
      <c r="F130" s="2" t="s">
        <v>177</v>
      </c>
      <c r="G130" s="4" t="s">
        <v>0</v>
      </c>
      <c r="H130" s="4"/>
      <c r="I130" s="12">
        <f t="shared" si="66"/>
        <v>300</v>
      </c>
      <c r="J130" s="12">
        <f t="shared" si="66"/>
        <v>0</v>
      </c>
      <c r="K130" s="12">
        <f t="shared" si="66"/>
        <v>0</v>
      </c>
      <c r="L130" s="12">
        <f t="shared" si="66"/>
        <v>0</v>
      </c>
      <c r="M130" s="12">
        <f t="shared" si="66"/>
        <v>300</v>
      </c>
      <c r="N130" s="13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2">
      <c r="A131" s="20" t="s">
        <v>0</v>
      </c>
      <c r="B131" s="1" t="s">
        <v>23</v>
      </c>
      <c r="C131" s="2">
        <v>903</v>
      </c>
      <c r="D131" s="2" t="s">
        <v>20</v>
      </c>
      <c r="E131" s="2" t="s">
        <v>53</v>
      </c>
      <c r="F131" s="2" t="s">
        <v>177</v>
      </c>
      <c r="G131" s="4" t="s">
        <v>24</v>
      </c>
      <c r="H131" s="4"/>
      <c r="I131" s="12">
        <v>300</v>
      </c>
      <c r="J131" s="10"/>
      <c r="K131" s="10"/>
      <c r="L131" s="10"/>
      <c r="M131" s="10">
        <f>I131+J131+K131+L131</f>
        <v>300</v>
      </c>
      <c r="N131" s="13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">
      <c r="A132" s="20" t="s">
        <v>0</v>
      </c>
      <c r="B132" s="1" t="s">
        <v>54</v>
      </c>
      <c r="C132" s="2">
        <v>903</v>
      </c>
      <c r="D132" s="2" t="s">
        <v>20</v>
      </c>
      <c r="E132" s="2" t="s">
        <v>55</v>
      </c>
      <c r="F132" s="2" t="s">
        <v>0</v>
      </c>
      <c r="G132" s="4" t="s">
        <v>0</v>
      </c>
      <c r="H132" s="4"/>
      <c r="I132" s="12">
        <f>I133</f>
        <v>5507.3</v>
      </c>
      <c r="J132" s="12">
        <f t="shared" ref="J132:M132" si="67">J133</f>
        <v>-4827.3</v>
      </c>
      <c r="K132" s="12">
        <f t="shared" si="67"/>
        <v>0</v>
      </c>
      <c r="L132" s="12">
        <f t="shared" si="67"/>
        <v>0</v>
      </c>
      <c r="M132" s="12">
        <f t="shared" si="67"/>
        <v>680</v>
      </c>
      <c r="N132" s="1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1.5" x14ac:dyDescent="0.2">
      <c r="A133" s="1" t="s">
        <v>0</v>
      </c>
      <c r="B133" s="9" t="s">
        <v>83</v>
      </c>
      <c r="C133" s="2">
        <v>903</v>
      </c>
      <c r="D133" s="2" t="s">
        <v>20</v>
      </c>
      <c r="E133" s="2" t="s">
        <v>55</v>
      </c>
      <c r="F133" s="2" t="s">
        <v>176</v>
      </c>
      <c r="G133" s="4" t="s">
        <v>0</v>
      </c>
      <c r="H133" s="4"/>
      <c r="I133" s="12">
        <f>I134+I136</f>
        <v>5507.3</v>
      </c>
      <c r="J133" s="12">
        <f t="shared" ref="J133:M133" si="68">J134+J136</f>
        <v>-4827.3</v>
      </c>
      <c r="K133" s="12">
        <f t="shared" si="68"/>
        <v>0</v>
      </c>
      <c r="L133" s="12">
        <f t="shared" si="68"/>
        <v>0</v>
      </c>
      <c r="M133" s="12">
        <f t="shared" si="68"/>
        <v>680</v>
      </c>
      <c r="N133" s="1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1.5" x14ac:dyDescent="0.2">
      <c r="A134" s="1" t="s">
        <v>0</v>
      </c>
      <c r="B134" s="1" t="s">
        <v>85</v>
      </c>
      <c r="C134" s="2">
        <v>903</v>
      </c>
      <c r="D134" s="2" t="s">
        <v>20</v>
      </c>
      <c r="E134" s="2" t="s">
        <v>55</v>
      </c>
      <c r="F134" s="2" t="s">
        <v>178</v>
      </c>
      <c r="G134" s="4" t="s">
        <v>0</v>
      </c>
      <c r="H134" s="4"/>
      <c r="I134" s="12">
        <f>I135</f>
        <v>680</v>
      </c>
      <c r="J134" s="12">
        <f t="shared" ref="J134:M134" si="69">J135</f>
        <v>0</v>
      </c>
      <c r="K134" s="12">
        <f t="shared" si="69"/>
        <v>0</v>
      </c>
      <c r="L134" s="12">
        <f t="shared" si="69"/>
        <v>0</v>
      </c>
      <c r="M134" s="12">
        <f t="shared" si="69"/>
        <v>680</v>
      </c>
      <c r="N134" s="1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2">
      <c r="A135" s="20" t="s">
        <v>0</v>
      </c>
      <c r="B135" s="1" t="s">
        <v>17</v>
      </c>
      <c r="C135" s="2">
        <v>903</v>
      </c>
      <c r="D135" s="2" t="s">
        <v>20</v>
      </c>
      <c r="E135" s="2" t="s">
        <v>55</v>
      </c>
      <c r="F135" s="2" t="s">
        <v>178</v>
      </c>
      <c r="G135" s="4">
        <v>300</v>
      </c>
      <c r="H135" s="4"/>
      <c r="I135" s="12">
        <v>680</v>
      </c>
      <c r="J135" s="10"/>
      <c r="K135" s="10"/>
      <c r="L135" s="10"/>
      <c r="M135" s="10">
        <f>I135+J135+K135+L135</f>
        <v>680</v>
      </c>
      <c r="N135" s="1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1.5" x14ac:dyDescent="0.2">
      <c r="A136" s="20"/>
      <c r="B136" s="1" t="s">
        <v>433</v>
      </c>
      <c r="C136" s="2">
        <v>903</v>
      </c>
      <c r="D136" s="3" t="s">
        <v>20</v>
      </c>
      <c r="E136" s="3" t="s">
        <v>55</v>
      </c>
      <c r="F136" s="2" t="s">
        <v>431</v>
      </c>
      <c r="G136" s="4"/>
      <c r="H136" s="4"/>
      <c r="I136" s="12">
        <f>I137</f>
        <v>4827.3</v>
      </c>
      <c r="J136" s="12">
        <f t="shared" ref="J136:M136" si="70">J137</f>
        <v>-4827.3</v>
      </c>
      <c r="K136" s="12">
        <f t="shared" si="70"/>
        <v>0</v>
      </c>
      <c r="L136" s="12">
        <f t="shared" si="70"/>
        <v>0</v>
      </c>
      <c r="M136" s="12">
        <f t="shared" si="70"/>
        <v>0</v>
      </c>
      <c r="N136" s="13"/>
      <c r="O136" s="6"/>
      <c r="P136" s="11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">
      <c r="A137" s="20"/>
      <c r="B137" s="1" t="s">
        <v>23</v>
      </c>
      <c r="C137" s="2">
        <v>903</v>
      </c>
      <c r="D137" s="3" t="s">
        <v>20</v>
      </c>
      <c r="E137" s="3" t="s">
        <v>55</v>
      </c>
      <c r="F137" s="2" t="s">
        <v>431</v>
      </c>
      <c r="G137" s="4">
        <v>800</v>
      </c>
      <c r="H137" s="4"/>
      <c r="I137" s="12">
        <v>4827.3</v>
      </c>
      <c r="J137" s="10">
        <v>-4827.3</v>
      </c>
      <c r="K137" s="10"/>
      <c r="L137" s="10"/>
      <c r="M137" s="10">
        <f>I137+J137+K137+L137</f>
        <v>0</v>
      </c>
      <c r="N137" s="1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">
      <c r="A138" s="20" t="s">
        <v>0</v>
      </c>
      <c r="B138" s="1" t="s">
        <v>28</v>
      </c>
      <c r="C138" s="2">
        <v>903</v>
      </c>
      <c r="D138" s="2" t="s">
        <v>56</v>
      </c>
      <c r="E138" s="2" t="s">
        <v>0</v>
      </c>
      <c r="F138" s="2" t="s">
        <v>0</v>
      </c>
      <c r="G138" s="4" t="s">
        <v>0</v>
      </c>
      <c r="H138" s="4"/>
      <c r="I138" s="12">
        <f>I139</f>
        <v>6121.8</v>
      </c>
      <c r="J138" s="12">
        <f t="shared" ref="J138:M139" si="71">J139</f>
        <v>0</v>
      </c>
      <c r="K138" s="12">
        <f t="shared" si="71"/>
        <v>0</v>
      </c>
      <c r="L138" s="12">
        <f t="shared" si="71"/>
        <v>0</v>
      </c>
      <c r="M138" s="12">
        <f>M139+M147</f>
        <v>6633.7</v>
      </c>
      <c r="N138" s="1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1.5" x14ac:dyDescent="0.2">
      <c r="A139" s="20" t="s">
        <v>0</v>
      </c>
      <c r="B139" s="1" t="s">
        <v>57</v>
      </c>
      <c r="C139" s="2">
        <v>903</v>
      </c>
      <c r="D139" s="2" t="s">
        <v>56</v>
      </c>
      <c r="E139" s="2" t="s">
        <v>20</v>
      </c>
      <c r="F139" s="2" t="s">
        <v>0</v>
      </c>
      <c r="G139" s="4" t="s">
        <v>0</v>
      </c>
      <c r="H139" s="4"/>
      <c r="I139" s="12">
        <f>I140</f>
        <v>6121.8</v>
      </c>
      <c r="J139" s="12">
        <f t="shared" si="71"/>
        <v>0</v>
      </c>
      <c r="K139" s="12">
        <f t="shared" si="71"/>
        <v>0</v>
      </c>
      <c r="L139" s="12">
        <f t="shared" si="71"/>
        <v>0</v>
      </c>
      <c r="M139" s="12">
        <f t="shared" si="71"/>
        <v>6121.8</v>
      </c>
      <c r="N139" s="1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1.5" x14ac:dyDescent="0.2">
      <c r="A140" s="1" t="s">
        <v>0</v>
      </c>
      <c r="B140" s="7" t="s">
        <v>81</v>
      </c>
      <c r="C140" s="2">
        <v>903</v>
      </c>
      <c r="D140" s="2">
        <v>14</v>
      </c>
      <c r="E140" s="2" t="s">
        <v>20</v>
      </c>
      <c r="F140" s="2" t="s">
        <v>179</v>
      </c>
      <c r="G140" s="4" t="s">
        <v>0</v>
      </c>
      <c r="H140" s="4"/>
      <c r="I140" s="12">
        <f t="shared" ref="I140:M141" si="72">I141</f>
        <v>6121.8</v>
      </c>
      <c r="J140" s="12">
        <f t="shared" si="72"/>
        <v>0</v>
      </c>
      <c r="K140" s="12">
        <f t="shared" si="72"/>
        <v>0</v>
      </c>
      <c r="L140" s="12">
        <f t="shared" si="72"/>
        <v>0</v>
      </c>
      <c r="M140" s="12">
        <f t="shared" si="72"/>
        <v>6121.8</v>
      </c>
      <c r="N140" s="1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1.5" x14ac:dyDescent="0.2">
      <c r="A141" s="20"/>
      <c r="B141" s="1" t="s">
        <v>283</v>
      </c>
      <c r="C141" s="2">
        <v>903</v>
      </c>
      <c r="D141" s="2">
        <v>14</v>
      </c>
      <c r="E141" s="2" t="s">
        <v>20</v>
      </c>
      <c r="F141" s="2" t="s">
        <v>180</v>
      </c>
      <c r="G141" s="4"/>
      <c r="H141" s="4"/>
      <c r="I141" s="12">
        <f>I142</f>
        <v>6121.8</v>
      </c>
      <c r="J141" s="12">
        <f t="shared" si="72"/>
        <v>0</v>
      </c>
      <c r="K141" s="12">
        <f t="shared" si="72"/>
        <v>0</v>
      </c>
      <c r="L141" s="12">
        <f t="shared" si="72"/>
        <v>0</v>
      </c>
      <c r="M141" s="12">
        <f t="shared" si="72"/>
        <v>6121.8</v>
      </c>
      <c r="N141" s="1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">
      <c r="A142" s="1" t="s">
        <v>0</v>
      </c>
      <c r="B142" s="1" t="s">
        <v>282</v>
      </c>
      <c r="C142" s="2">
        <v>903</v>
      </c>
      <c r="D142" s="2" t="s">
        <v>56</v>
      </c>
      <c r="E142" s="2" t="s">
        <v>20</v>
      </c>
      <c r="F142" s="2" t="s">
        <v>181</v>
      </c>
      <c r="G142" s="4" t="s">
        <v>0</v>
      </c>
      <c r="H142" s="4"/>
      <c r="I142" s="12">
        <f>I145+I144</f>
        <v>6121.8</v>
      </c>
      <c r="J142" s="12">
        <f t="shared" ref="J142:M142" si="73">J145+J144</f>
        <v>0</v>
      </c>
      <c r="K142" s="12">
        <f t="shared" si="73"/>
        <v>0</v>
      </c>
      <c r="L142" s="12">
        <f t="shared" si="73"/>
        <v>0</v>
      </c>
      <c r="M142" s="12">
        <f t="shared" si="73"/>
        <v>6121.8</v>
      </c>
      <c r="N142" s="1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1.5" x14ac:dyDescent="0.2">
      <c r="A143" s="1"/>
      <c r="B143" s="1" t="s">
        <v>359</v>
      </c>
      <c r="C143" s="2">
        <v>903</v>
      </c>
      <c r="D143" s="2" t="s">
        <v>56</v>
      </c>
      <c r="E143" s="2" t="s">
        <v>20</v>
      </c>
      <c r="F143" s="2" t="s">
        <v>362</v>
      </c>
      <c r="G143" s="4" t="s">
        <v>0</v>
      </c>
      <c r="H143" s="4"/>
      <c r="I143" s="12">
        <f>I144</f>
        <v>4709.1000000000004</v>
      </c>
      <c r="J143" s="12">
        <f t="shared" ref="J143:M143" si="74">J144</f>
        <v>0</v>
      </c>
      <c r="K143" s="12">
        <f t="shared" si="74"/>
        <v>0</v>
      </c>
      <c r="L143" s="12">
        <f t="shared" si="74"/>
        <v>0</v>
      </c>
      <c r="M143" s="12">
        <f t="shared" si="74"/>
        <v>4709.1000000000004</v>
      </c>
      <c r="N143" s="1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">
      <c r="A144" s="1"/>
      <c r="B144" s="1" t="s">
        <v>28</v>
      </c>
      <c r="C144" s="2">
        <v>903</v>
      </c>
      <c r="D144" s="2" t="s">
        <v>56</v>
      </c>
      <c r="E144" s="2" t="s">
        <v>20</v>
      </c>
      <c r="F144" s="2" t="s">
        <v>362</v>
      </c>
      <c r="G144" s="4" t="s">
        <v>29</v>
      </c>
      <c r="H144" s="4"/>
      <c r="I144" s="12">
        <v>4709.1000000000004</v>
      </c>
      <c r="J144" s="10"/>
      <c r="K144" s="10"/>
      <c r="L144" s="10"/>
      <c r="M144" s="10">
        <f>I144+J144+K144+L144</f>
        <v>4709.1000000000004</v>
      </c>
      <c r="N144" s="1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1.5" x14ac:dyDescent="0.2">
      <c r="A145" s="20" t="s">
        <v>0</v>
      </c>
      <c r="B145" s="1" t="s">
        <v>284</v>
      </c>
      <c r="C145" s="2">
        <v>903</v>
      </c>
      <c r="D145" s="2" t="s">
        <v>56</v>
      </c>
      <c r="E145" s="2" t="s">
        <v>20</v>
      </c>
      <c r="F145" s="2" t="s">
        <v>285</v>
      </c>
      <c r="G145" s="4" t="s">
        <v>0</v>
      </c>
      <c r="H145" s="4"/>
      <c r="I145" s="12">
        <f>I146</f>
        <v>1412.7</v>
      </c>
      <c r="J145" s="12">
        <f t="shared" ref="J145:M145" si="75">J146</f>
        <v>0</v>
      </c>
      <c r="K145" s="12">
        <f t="shared" si="75"/>
        <v>0</v>
      </c>
      <c r="L145" s="12">
        <f t="shared" si="75"/>
        <v>0</v>
      </c>
      <c r="M145" s="12">
        <f t="shared" si="75"/>
        <v>1412.7</v>
      </c>
      <c r="N145" s="1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">
      <c r="A146" s="20" t="s">
        <v>0</v>
      </c>
      <c r="B146" s="1" t="s">
        <v>28</v>
      </c>
      <c r="C146" s="2">
        <v>903</v>
      </c>
      <c r="D146" s="2" t="s">
        <v>56</v>
      </c>
      <c r="E146" s="2" t="s">
        <v>20</v>
      </c>
      <c r="F146" s="2" t="s">
        <v>285</v>
      </c>
      <c r="G146" s="4" t="s">
        <v>29</v>
      </c>
      <c r="H146" s="4"/>
      <c r="I146" s="12">
        <v>1412.7</v>
      </c>
      <c r="J146" s="10"/>
      <c r="K146" s="10"/>
      <c r="L146" s="10"/>
      <c r="M146" s="10">
        <f>I146+J146+K146+L146</f>
        <v>1412.7</v>
      </c>
      <c r="N146" s="13"/>
      <c r="O146" s="11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">
      <c r="A147" s="20"/>
      <c r="B147" s="1" t="s">
        <v>461</v>
      </c>
      <c r="C147" s="2">
        <v>903</v>
      </c>
      <c r="D147" s="2" t="s">
        <v>56</v>
      </c>
      <c r="E147" s="3" t="s">
        <v>25</v>
      </c>
      <c r="F147" s="2"/>
      <c r="G147" s="4"/>
      <c r="H147" s="4"/>
      <c r="I147" s="12"/>
      <c r="J147" s="10"/>
      <c r="K147" s="10"/>
      <c r="L147" s="10"/>
      <c r="M147" s="10">
        <f>M148</f>
        <v>511.9</v>
      </c>
      <c r="N147" s="13"/>
      <c r="O147" s="11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1.5" x14ac:dyDescent="0.2">
      <c r="A148" s="20"/>
      <c r="B148" s="1" t="s">
        <v>462</v>
      </c>
      <c r="C148" s="2">
        <v>903</v>
      </c>
      <c r="D148" s="2" t="s">
        <v>56</v>
      </c>
      <c r="E148" s="3" t="s">
        <v>25</v>
      </c>
      <c r="F148" s="2" t="s">
        <v>463</v>
      </c>
      <c r="G148" s="4"/>
      <c r="H148" s="4"/>
      <c r="I148" s="12"/>
      <c r="J148" s="10"/>
      <c r="K148" s="10"/>
      <c r="L148" s="10"/>
      <c r="M148" s="10">
        <f>M149</f>
        <v>511.9</v>
      </c>
      <c r="N148" s="13"/>
      <c r="O148" s="11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">
      <c r="A149" s="20"/>
      <c r="B149" s="1" t="s">
        <v>28</v>
      </c>
      <c r="C149" s="2">
        <v>903</v>
      </c>
      <c r="D149" s="2" t="s">
        <v>56</v>
      </c>
      <c r="E149" s="3" t="s">
        <v>25</v>
      </c>
      <c r="F149" s="2" t="s">
        <v>463</v>
      </c>
      <c r="G149" s="4" t="s">
        <v>29</v>
      </c>
      <c r="H149" s="4"/>
      <c r="I149" s="12"/>
      <c r="J149" s="10"/>
      <c r="K149" s="10"/>
      <c r="L149" s="10"/>
      <c r="M149" s="10">
        <v>511.9</v>
      </c>
      <c r="N149" s="13"/>
      <c r="O149" s="11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">
      <c r="A150" s="16">
        <v>4</v>
      </c>
      <c r="B150" s="16" t="s">
        <v>86</v>
      </c>
      <c r="C150" s="15">
        <v>905</v>
      </c>
      <c r="D150" s="15" t="s">
        <v>0</v>
      </c>
      <c r="E150" s="15" t="s">
        <v>0</v>
      </c>
      <c r="F150" s="15" t="s">
        <v>0</v>
      </c>
      <c r="G150" s="17" t="s">
        <v>0</v>
      </c>
      <c r="H150" s="17"/>
      <c r="I150" s="18">
        <f>I151+I277</f>
        <v>388942.89999999997</v>
      </c>
      <c r="J150" s="18">
        <f t="shared" ref="J150:M150" si="76">J151+J277</f>
        <v>8888.5</v>
      </c>
      <c r="K150" s="18">
        <f t="shared" si="76"/>
        <v>3589.7</v>
      </c>
      <c r="L150" s="18">
        <f t="shared" si="76"/>
        <v>0</v>
      </c>
      <c r="M150" s="18">
        <f t="shared" si="76"/>
        <v>409434.28099999996</v>
      </c>
      <c r="N150" s="1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">
      <c r="A151" s="20" t="s">
        <v>0</v>
      </c>
      <c r="B151" s="1" t="s">
        <v>13</v>
      </c>
      <c r="C151" s="2">
        <v>905</v>
      </c>
      <c r="D151" s="2" t="s">
        <v>14</v>
      </c>
      <c r="E151" s="2" t="s">
        <v>0</v>
      </c>
      <c r="F151" s="2" t="s">
        <v>0</v>
      </c>
      <c r="G151" s="4" t="s">
        <v>0</v>
      </c>
      <c r="H151" s="4"/>
      <c r="I151" s="12">
        <f>I152+I179+I247+I254+I223</f>
        <v>376164.39999999997</v>
      </c>
      <c r="J151" s="12">
        <f t="shared" ref="J151:M151" si="77">J152+J179+J247+J254+J223</f>
        <v>8888.5</v>
      </c>
      <c r="K151" s="12">
        <f t="shared" si="77"/>
        <v>3589.7</v>
      </c>
      <c r="L151" s="12">
        <f t="shared" si="77"/>
        <v>0</v>
      </c>
      <c r="M151" s="12">
        <f t="shared" si="77"/>
        <v>396655.78099999996</v>
      </c>
      <c r="N151" s="1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">
      <c r="A152" s="1" t="s">
        <v>0</v>
      </c>
      <c r="B152" s="1" t="s">
        <v>41</v>
      </c>
      <c r="C152" s="2">
        <v>905</v>
      </c>
      <c r="D152" s="2" t="s">
        <v>14</v>
      </c>
      <c r="E152" s="2" t="s">
        <v>20</v>
      </c>
      <c r="F152" s="2" t="s">
        <v>0</v>
      </c>
      <c r="G152" s="4" t="s">
        <v>0</v>
      </c>
      <c r="H152" s="4"/>
      <c r="I152" s="12">
        <f>I153+I171+I174</f>
        <v>104042.5</v>
      </c>
      <c r="J152" s="12">
        <f t="shared" ref="J152:M152" si="78">J153+J171+J174</f>
        <v>4568.2</v>
      </c>
      <c r="K152" s="12">
        <f t="shared" si="78"/>
        <v>0</v>
      </c>
      <c r="L152" s="12">
        <f t="shared" si="78"/>
        <v>0</v>
      </c>
      <c r="M152" s="12">
        <f t="shared" si="78"/>
        <v>109610.7</v>
      </c>
      <c r="N152" s="1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">
      <c r="A153" s="20" t="s">
        <v>0</v>
      </c>
      <c r="B153" s="7" t="s">
        <v>87</v>
      </c>
      <c r="C153" s="2">
        <v>905</v>
      </c>
      <c r="D153" s="2" t="s">
        <v>14</v>
      </c>
      <c r="E153" s="2" t="s">
        <v>20</v>
      </c>
      <c r="F153" s="2" t="s">
        <v>182</v>
      </c>
      <c r="G153" s="4" t="s">
        <v>0</v>
      </c>
      <c r="H153" s="4"/>
      <c r="I153" s="12">
        <f>I154</f>
        <v>103252.2</v>
      </c>
      <c r="J153" s="12">
        <f t="shared" ref="J153:M153" si="79">J154</f>
        <v>4470.2</v>
      </c>
      <c r="K153" s="12">
        <f t="shared" si="79"/>
        <v>0</v>
      </c>
      <c r="L153" s="12">
        <f t="shared" si="79"/>
        <v>0</v>
      </c>
      <c r="M153" s="12">
        <f t="shared" si="79"/>
        <v>108722.4</v>
      </c>
      <c r="N153" s="1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">
      <c r="A154" s="20" t="s">
        <v>0</v>
      </c>
      <c r="B154" s="7" t="s">
        <v>88</v>
      </c>
      <c r="C154" s="2">
        <v>905</v>
      </c>
      <c r="D154" s="2" t="s">
        <v>14</v>
      </c>
      <c r="E154" s="2" t="s">
        <v>20</v>
      </c>
      <c r="F154" s="2" t="s">
        <v>183</v>
      </c>
      <c r="G154" s="4" t="s">
        <v>0</v>
      </c>
      <c r="H154" s="4"/>
      <c r="I154" s="12">
        <f>I155+I157+I160+I167+I169</f>
        <v>103252.2</v>
      </c>
      <c r="J154" s="12">
        <f t="shared" ref="J154:M154" si="80">J155+J157+J160+J167+J169</f>
        <v>4470.2</v>
      </c>
      <c r="K154" s="12">
        <f t="shared" si="80"/>
        <v>0</v>
      </c>
      <c r="L154" s="12">
        <f t="shared" si="80"/>
        <v>0</v>
      </c>
      <c r="M154" s="12">
        <f t="shared" si="80"/>
        <v>108722.4</v>
      </c>
      <c r="N154" s="1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1.5" x14ac:dyDescent="0.2">
      <c r="A155" s="20"/>
      <c r="B155" s="7" t="s">
        <v>185</v>
      </c>
      <c r="C155" s="2">
        <v>905</v>
      </c>
      <c r="D155" s="2" t="s">
        <v>14</v>
      </c>
      <c r="E155" s="2" t="s">
        <v>20</v>
      </c>
      <c r="F155" s="2" t="s">
        <v>184</v>
      </c>
      <c r="G155" s="4"/>
      <c r="H155" s="4"/>
      <c r="I155" s="12">
        <f>I156</f>
        <v>116.8</v>
      </c>
      <c r="J155" s="12">
        <f t="shared" ref="J155:M155" si="81">J156</f>
        <v>41</v>
      </c>
      <c r="K155" s="12">
        <f t="shared" si="81"/>
        <v>0</v>
      </c>
      <c r="L155" s="12">
        <f t="shared" si="81"/>
        <v>0</v>
      </c>
      <c r="M155" s="12">
        <f t="shared" si="81"/>
        <v>157.80000000000001</v>
      </c>
      <c r="N155" s="1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1.5" x14ac:dyDescent="0.2">
      <c r="A156" s="20"/>
      <c r="B156" s="1" t="s">
        <v>15</v>
      </c>
      <c r="C156" s="2">
        <v>905</v>
      </c>
      <c r="D156" s="2" t="s">
        <v>14</v>
      </c>
      <c r="E156" s="2" t="s">
        <v>20</v>
      </c>
      <c r="F156" s="2" t="s">
        <v>184</v>
      </c>
      <c r="G156" s="4" t="s">
        <v>16</v>
      </c>
      <c r="H156" s="4"/>
      <c r="I156" s="12">
        <v>116.8</v>
      </c>
      <c r="J156" s="10">
        <v>41</v>
      </c>
      <c r="K156" s="10"/>
      <c r="L156" s="10"/>
      <c r="M156" s="10">
        <f>I156+J156+K156+L156</f>
        <v>157.80000000000001</v>
      </c>
      <c r="N156" s="1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">
      <c r="A157" s="20"/>
      <c r="B157" s="7" t="s">
        <v>138</v>
      </c>
      <c r="C157" s="2">
        <v>905</v>
      </c>
      <c r="D157" s="2" t="s">
        <v>14</v>
      </c>
      <c r="E157" s="2" t="s">
        <v>20</v>
      </c>
      <c r="F157" s="2" t="s">
        <v>186</v>
      </c>
      <c r="G157" s="4"/>
      <c r="H157" s="4"/>
      <c r="I157" s="12">
        <f>I158</f>
        <v>3495</v>
      </c>
      <c r="J157" s="12">
        <f t="shared" ref="J157:M158" si="82">J158</f>
        <v>6.5</v>
      </c>
      <c r="K157" s="12">
        <f t="shared" si="82"/>
        <v>0</v>
      </c>
      <c r="L157" s="12">
        <f t="shared" si="82"/>
        <v>0</v>
      </c>
      <c r="M157" s="12">
        <f t="shared" si="82"/>
        <v>4501.5</v>
      </c>
      <c r="N157" s="1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1.5" x14ac:dyDescent="0.2">
      <c r="A158" s="20"/>
      <c r="B158" s="7" t="s">
        <v>332</v>
      </c>
      <c r="C158" s="2">
        <v>905</v>
      </c>
      <c r="D158" s="2" t="s">
        <v>14</v>
      </c>
      <c r="E158" s="2" t="s">
        <v>20</v>
      </c>
      <c r="F158" s="2" t="s">
        <v>188</v>
      </c>
      <c r="G158" s="4"/>
      <c r="H158" s="4"/>
      <c r="I158" s="12">
        <f>I159</f>
        <v>3495</v>
      </c>
      <c r="J158" s="12">
        <f>J159</f>
        <v>6.5</v>
      </c>
      <c r="K158" s="12">
        <f t="shared" si="82"/>
        <v>0</v>
      </c>
      <c r="L158" s="12">
        <f t="shared" si="82"/>
        <v>0</v>
      </c>
      <c r="M158" s="12">
        <f t="shared" si="82"/>
        <v>4501.5</v>
      </c>
      <c r="N158" s="1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1.5" x14ac:dyDescent="0.2">
      <c r="A159" s="20"/>
      <c r="B159" s="1" t="s">
        <v>15</v>
      </c>
      <c r="C159" s="2">
        <v>905</v>
      </c>
      <c r="D159" s="2" t="s">
        <v>14</v>
      </c>
      <c r="E159" s="2" t="s">
        <v>20</v>
      </c>
      <c r="F159" s="2" t="s">
        <v>188</v>
      </c>
      <c r="G159" s="4" t="s">
        <v>16</v>
      </c>
      <c r="H159" s="4"/>
      <c r="I159" s="12">
        <v>3495</v>
      </c>
      <c r="J159" s="10">
        <v>6.5</v>
      </c>
      <c r="K159" s="10"/>
      <c r="L159" s="10"/>
      <c r="M159" s="10">
        <v>4501.5</v>
      </c>
      <c r="N159" s="1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">
      <c r="A160" s="20"/>
      <c r="B160" s="1" t="s">
        <v>286</v>
      </c>
      <c r="C160" s="2">
        <v>905</v>
      </c>
      <c r="D160" s="2" t="s">
        <v>14</v>
      </c>
      <c r="E160" s="2" t="s">
        <v>20</v>
      </c>
      <c r="F160" s="2" t="s">
        <v>259</v>
      </c>
      <c r="G160" s="4"/>
      <c r="H160" s="4"/>
      <c r="I160" s="12">
        <f>I161+I165+I163</f>
        <v>86411.7</v>
      </c>
      <c r="J160" s="12">
        <f t="shared" ref="J160:M160" si="83">J161+J165+J163</f>
        <v>4422.7</v>
      </c>
      <c r="K160" s="12">
        <f t="shared" si="83"/>
        <v>0</v>
      </c>
      <c r="L160" s="12">
        <f t="shared" si="83"/>
        <v>0</v>
      </c>
      <c r="M160" s="12">
        <f t="shared" si="83"/>
        <v>90834.4</v>
      </c>
      <c r="N160" s="1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1.5" x14ac:dyDescent="0.2">
      <c r="A161" s="20"/>
      <c r="B161" s="1" t="s">
        <v>74</v>
      </c>
      <c r="C161" s="2">
        <v>905</v>
      </c>
      <c r="D161" s="2" t="s">
        <v>14</v>
      </c>
      <c r="E161" s="2" t="s">
        <v>20</v>
      </c>
      <c r="F161" s="2" t="s">
        <v>189</v>
      </c>
      <c r="G161" s="4"/>
      <c r="H161" s="4"/>
      <c r="I161" s="12">
        <f>I162</f>
        <v>36932</v>
      </c>
      <c r="J161" s="12">
        <f t="shared" ref="J161:M161" si="84">J162</f>
        <v>4273.3999999999996</v>
      </c>
      <c r="K161" s="12">
        <f t="shared" si="84"/>
        <v>0</v>
      </c>
      <c r="L161" s="12">
        <f t="shared" si="84"/>
        <v>0</v>
      </c>
      <c r="M161" s="12">
        <f t="shared" si="84"/>
        <v>41205.4</v>
      </c>
      <c r="N161" s="13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1.5" x14ac:dyDescent="0.2">
      <c r="A162" s="20"/>
      <c r="B162" s="1" t="s">
        <v>15</v>
      </c>
      <c r="C162" s="2">
        <v>905</v>
      </c>
      <c r="D162" s="2" t="s">
        <v>14</v>
      </c>
      <c r="E162" s="2" t="s">
        <v>20</v>
      </c>
      <c r="F162" s="2" t="s">
        <v>189</v>
      </c>
      <c r="G162" s="4">
        <v>600</v>
      </c>
      <c r="H162" s="4"/>
      <c r="I162" s="12">
        <v>36932</v>
      </c>
      <c r="J162" s="10">
        <f>4422.7-149.3</f>
        <v>4273.3999999999996</v>
      </c>
      <c r="K162" s="10"/>
      <c r="L162" s="10"/>
      <c r="M162" s="10">
        <f>I162+J162+K162+L162</f>
        <v>41205.4</v>
      </c>
      <c r="N162" s="13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1.5" x14ac:dyDescent="0.2">
      <c r="A163" s="20"/>
      <c r="B163" s="1" t="s">
        <v>423</v>
      </c>
      <c r="C163" s="2">
        <v>905</v>
      </c>
      <c r="D163" s="2" t="s">
        <v>14</v>
      </c>
      <c r="E163" s="2" t="s">
        <v>20</v>
      </c>
      <c r="F163" s="2" t="s">
        <v>429</v>
      </c>
      <c r="G163" s="4"/>
      <c r="H163" s="4"/>
      <c r="I163" s="12">
        <f>I164</f>
        <v>2835.7</v>
      </c>
      <c r="J163" s="12">
        <f>J164</f>
        <v>149.30000000000001</v>
      </c>
      <c r="K163" s="12">
        <f t="shared" ref="K163:M163" si="85">K164</f>
        <v>0</v>
      </c>
      <c r="L163" s="12">
        <f t="shared" si="85"/>
        <v>0</v>
      </c>
      <c r="M163" s="12">
        <f t="shared" si="85"/>
        <v>2985</v>
      </c>
      <c r="N163" s="13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1.5" x14ac:dyDescent="0.2">
      <c r="A164" s="20"/>
      <c r="B164" s="1" t="s">
        <v>15</v>
      </c>
      <c r="C164" s="2">
        <v>905</v>
      </c>
      <c r="D164" s="2" t="s">
        <v>14</v>
      </c>
      <c r="E164" s="2" t="s">
        <v>20</v>
      </c>
      <c r="F164" s="2" t="s">
        <v>429</v>
      </c>
      <c r="G164" s="4">
        <v>600</v>
      </c>
      <c r="H164" s="4"/>
      <c r="I164" s="12">
        <v>2835.7</v>
      </c>
      <c r="J164" s="10">
        <v>149.30000000000001</v>
      </c>
      <c r="K164" s="10"/>
      <c r="L164" s="10"/>
      <c r="M164" s="10">
        <f>I164+J164+K164+L164</f>
        <v>2985</v>
      </c>
      <c r="N164" s="13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47.25" x14ac:dyDescent="0.2">
      <c r="A165" s="1" t="s">
        <v>0</v>
      </c>
      <c r="B165" s="1" t="s">
        <v>191</v>
      </c>
      <c r="C165" s="2">
        <v>905</v>
      </c>
      <c r="D165" s="2" t="s">
        <v>14</v>
      </c>
      <c r="E165" s="2" t="s">
        <v>20</v>
      </c>
      <c r="F165" s="2" t="s">
        <v>190</v>
      </c>
      <c r="G165" s="4" t="s">
        <v>0</v>
      </c>
      <c r="H165" s="4"/>
      <c r="I165" s="12">
        <f>I166</f>
        <v>46644</v>
      </c>
      <c r="J165" s="12">
        <f t="shared" ref="J165:M165" si="86">J166</f>
        <v>0</v>
      </c>
      <c r="K165" s="12">
        <f t="shared" si="86"/>
        <v>0</v>
      </c>
      <c r="L165" s="12">
        <f t="shared" si="86"/>
        <v>0</v>
      </c>
      <c r="M165" s="12">
        <f t="shared" si="86"/>
        <v>46644</v>
      </c>
      <c r="N165" s="13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1.5" x14ac:dyDescent="0.2">
      <c r="A166" s="20" t="s">
        <v>0</v>
      </c>
      <c r="B166" s="1" t="s">
        <v>15</v>
      </c>
      <c r="C166" s="2">
        <v>905</v>
      </c>
      <c r="D166" s="2" t="s">
        <v>14</v>
      </c>
      <c r="E166" s="2" t="s">
        <v>20</v>
      </c>
      <c r="F166" s="2" t="s">
        <v>190</v>
      </c>
      <c r="G166" s="4">
        <v>600</v>
      </c>
      <c r="H166" s="4"/>
      <c r="I166" s="12">
        <v>46644</v>
      </c>
      <c r="J166" s="10"/>
      <c r="K166" s="10"/>
      <c r="L166" s="10"/>
      <c r="M166" s="10">
        <f>I166+J166+K166+L166</f>
        <v>46644</v>
      </c>
      <c r="N166" s="13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">
      <c r="A167" s="1"/>
      <c r="B167" s="1" t="s">
        <v>136</v>
      </c>
      <c r="C167" s="2">
        <v>905</v>
      </c>
      <c r="D167" s="3" t="s">
        <v>14</v>
      </c>
      <c r="E167" s="3" t="s">
        <v>20</v>
      </c>
      <c r="F167" s="2" t="s">
        <v>277</v>
      </c>
      <c r="G167" s="4"/>
      <c r="H167" s="4"/>
      <c r="I167" s="12">
        <f>I168</f>
        <v>1300</v>
      </c>
      <c r="J167" s="12">
        <f t="shared" ref="J167:M167" si="87">J168</f>
        <v>0</v>
      </c>
      <c r="K167" s="12">
        <f t="shared" si="87"/>
        <v>0</v>
      </c>
      <c r="L167" s="12">
        <f t="shared" si="87"/>
        <v>0</v>
      </c>
      <c r="M167" s="12">
        <f t="shared" si="87"/>
        <v>1300</v>
      </c>
      <c r="N167" s="13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1.5" x14ac:dyDescent="0.2">
      <c r="A168" s="1"/>
      <c r="B168" s="1" t="s">
        <v>15</v>
      </c>
      <c r="C168" s="2">
        <v>905</v>
      </c>
      <c r="D168" s="3" t="s">
        <v>14</v>
      </c>
      <c r="E168" s="3" t="s">
        <v>20</v>
      </c>
      <c r="F168" s="2" t="s">
        <v>277</v>
      </c>
      <c r="G168" s="4">
        <v>600</v>
      </c>
      <c r="H168" s="4"/>
      <c r="I168" s="12">
        <v>1300</v>
      </c>
      <c r="J168" s="10"/>
      <c r="K168" s="10"/>
      <c r="L168" s="10"/>
      <c r="M168" s="10">
        <f>I168+J168+K168+L168</f>
        <v>1300</v>
      </c>
      <c r="N168" s="13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54" customHeight="1" x14ac:dyDescent="0.2">
      <c r="A169" s="1"/>
      <c r="B169" s="1" t="str">
        <f>'[1]2018'!B207</f>
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C169" s="2">
        <f>'[1]2018'!C207</f>
        <v>905</v>
      </c>
      <c r="D169" s="3" t="str">
        <f>'[1]2018'!D207</f>
        <v>07</v>
      </c>
      <c r="E169" s="3" t="str">
        <f>'[1]2018'!E207</f>
        <v>01</v>
      </c>
      <c r="F169" s="2" t="str">
        <f>'[1]2018'!F207</f>
        <v>62 1 06 L1590</v>
      </c>
      <c r="G169" s="4"/>
      <c r="H169" s="4">
        <f>'[1]2018'!H207</f>
        <v>0</v>
      </c>
      <c r="I169" s="12">
        <f>I170</f>
        <v>11928.7</v>
      </c>
      <c r="J169" s="12">
        <f t="shared" ref="J169:M169" si="88">J170</f>
        <v>0</v>
      </c>
      <c r="K169" s="12">
        <f t="shared" si="88"/>
        <v>0</v>
      </c>
      <c r="L169" s="12">
        <f t="shared" si="88"/>
        <v>0</v>
      </c>
      <c r="M169" s="12">
        <f t="shared" si="88"/>
        <v>11928.7</v>
      </c>
      <c r="N169" s="13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47.25" x14ac:dyDescent="0.2">
      <c r="A170" s="1"/>
      <c r="B170" s="1" t="str">
        <f>'[1]2018'!B208</f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C170" s="2">
        <f>'[1]2018'!C208</f>
        <v>905</v>
      </c>
      <c r="D170" s="3" t="str">
        <f>'[1]2018'!D208</f>
        <v>07</v>
      </c>
      <c r="E170" s="3" t="str">
        <f>'[1]2018'!E208</f>
        <v>01</v>
      </c>
      <c r="F170" s="2" t="str">
        <f>'[1]2018'!F208</f>
        <v>62 1 06 L1590</v>
      </c>
      <c r="G170" s="4">
        <v>400</v>
      </c>
      <c r="H170" s="4" t="str">
        <f>'[1]2018'!H208</f>
        <v>18-В95</v>
      </c>
      <c r="I170" s="12">
        <v>11928.7</v>
      </c>
      <c r="J170" s="10"/>
      <c r="K170" s="10"/>
      <c r="L170" s="10"/>
      <c r="M170" s="10">
        <f>I170+J170+K170+L170</f>
        <v>11928.7</v>
      </c>
      <c r="N170" s="13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1.5" x14ac:dyDescent="0.2">
      <c r="A171" s="1"/>
      <c r="B171" s="1" t="s">
        <v>70</v>
      </c>
      <c r="C171" s="2">
        <v>905</v>
      </c>
      <c r="D171" s="3" t="s">
        <v>14</v>
      </c>
      <c r="E171" s="3" t="s">
        <v>20</v>
      </c>
      <c r="F171" s="2" t="s">
        <v>159</v>
      </c>
      <c r="G171" s="4" t="s">
        <v>0</v>
      </c>
      <c r="H171" s="4"/>
      <c r="I171" s="12">
        <f>I172</f>
        <v>0</v>
      </c>
      <c r="J171" s="12">
        <f t="shared" ref="J171:M171" si="89">J172</f>
        <v>98</v>
      </c>
      <c r="K171" s="12">
        <f t="shared" si="89"/>
        <v>0</v>
      </c>
      <c r="L171" s="12">
        <f t="shared" si="89"/>
        <v>0</v>
      </c>
      <c r="M171" s="12">
        <f t="shared" si="89"/>
        <v>98</v>
      </c>
      <c r="N171" s="13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1.5" x14ac:dyDescent="0.2">
      <c r="A172" s="1"/>
      <c r="B172" s="1" t="s">
        <v>161</v>
      </c>
      <c r="C172" s="2">
        <v>905</v>
      </c>
      <c r="D172" s="3" t="s">
        <v>14</v>
      </c>
      <c r="E172" s="3" t="s">
        <v>20</v>
      </c>
      <c r="F172" s="2" t="s">
        <v>160</v>
      </c>
      <c r="G172" s="4" t="s">
        <v>0</v>
      </c>
      <c r="H172" s="4"/>
      <c r="I172" s="12">
        <f>I173</f>
        <v>0</v>
      </c>
      <c r="J172" s="12">
        <f t="shared" ref="J172:M172" si="90">J173</f>
        <v>98</v>
      </c>
      <c r="K172" s="12">
        <f t="shared" si="90"/>
        <v>0</v>
      </c>
      <c r="L172" s="12">
        <f t="shared" si="90"/>
        <v>0</v>
      </c>
      <c r="M172" s="12">
        <f t="shared" si="90"/>
        <v>98</v>
      </c>
      <c r="N172" s="13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1.5" x14ac:dyDescent="0.2">
      <c r="A173" s="1"/>
      <c r="B173" s="1" t="s">
        <v>15</v>
      </c>
      <c r="C173" s="2">
        <v>905</v>
      </c>
      <c r="D173" s="3" t="s">
        <v>14</v>
      </c>
      <c r="E173" s="3" t="s">
        <v>20</v>
      </c>
      <c r="F173" s="2" t="s">
        <v>160</v>
      </c>
      <c r="G173" s="4" t="s">
        <v>16</v>
      </c>
      <c r="H173" s="4"/>
      <c r="I173" s="12">
        <v>0</v>
      </c>
      <c r="J173" s="10">
        <v>98</v>
      </c>
      <c r="K173" s="10"/>
      <c r="L173" s="10"/>
      <c r="M173" s="10">
        <f>I173+J173+K173+L173</f>
        <v>98</v>
      </c>
      <c r="N173" s="13"/>
      <c r="O173" s="6"/>
      <c r="P173" s="11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">
      <c r="A174" s="20"/>
      <c r="B174" s="1" t="s">
        <v>143</v>
      </c>
      <c r="C174" s="2">
        <v>905</v>
      </c>
      <c r="D174" s="3" t="s">
        <v>14</v>
      </c>
      <c r="E174" s="3" t="s">
        <v>20</v>
      </c>
      <c r="F174" s="2" t="s">
        <v>157</v>
      </c>
      <c r="G174" s="4"/>
      <c r="H174" s="4"/>
      <c r="I174" s="12">
        <f>I175+I177</f>
        <v>790.3</v>
      </c>
      <c r="J174" s="12">
        <f t="shared" ref="J174:M174" si="91">J175+J177</f>
        <v>0</v>
      </c>
      <c r="K174" s="12">
        <f t="shared" si="91"/>
        <v>0</v>
      </c>
      <c r="L174" s="12">
        <f t="shared" si="91"/>
        <v>0</v>
      </c>
      <c r="M174" s="12">
        <f t="shared" si="91"/>
        <v>790.3</v>
      </c>
      <c r="N174" s="13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1.5" x14ac:dyDescent="0.2">
      <c r="A175" s="20"/>
      <c r="B175" s="1" t="s">
        <v>200</v>
      </c>
      <c r="C175" s="2">
        <v>905</v>
      </c>
      <c r="D175" s="3" t="s">
        <v>14</v>
      </c>
      <c r="E175" s="3" t="s">
        <v>20</v>
      </c>
      <c r="F175" s="2" t="s">
        <v>334</v>
      </c>
      <c r="G175" s="4"/>
      <c r="H175" s="4"/>
      <c r="I175" s="12">
        <f>I176</f>
        <v>750.3</v>
      </c>
      <c r="J175" s="12">
        <f t="shared" ref="J175:M175" si="92">J176</f>
        <v>0</v>
      </c>
      <c r="K175" s="12">
        <f t="shared" si="92"/>
        <v>0</v>
      </c>
      <c r="L175" s="12">
        <f t="shared" si="92"/>
        <v>0</v>
      </c>
      <c r="M175" s="12">
        <f t="shared" si="92"/>
        <v>590.29999999999995</v>
      </c>
      <c r="N175" s="13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">
      <c r="A176" s="20"/>
      <c r="B176" s="1" t="s">
        <v>11</v>
      </c>
      <c r="C176" s="2">
        <v>905</v>
      </c>
      <c r="D176" s="3" t="s">
        <v>14</v>
      </c>
      <c r="E176" s="3" t="s">
        <v>20</v>
      </c>
      <c r="F176" s="2" t="s">
        <v>334</v>
      </c>
      <c r="G176" s="4">
        <v>600</v>
      </c>
      <c r="H176" s="4"/>
      <c r="I176" s="12">
        <v>750.3</v>
      </c>
      <c r="J176" s="10"/>
      <c r="K176" s="10"/>
      <c r="L176" s="10"/>
      <c r="M176" s="10">
        <v>590.29999999999995</v>
      </c>
      <c r="N176" s="13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1.5" x14ac:dyDescent="0.2">
      <c r="A177" s="20"/>
      <c r="B177" s="1" t="s">
        <v>358</v>
      </c>
      <c r="C177" s="2">
        <v>905</v>
      </c>
      <c r="D177" s="3" t="s">
        <v>14</v>
      </c>
      <c r="E177" s="3" t="s">
        <v>20</v>
      </c>
      <c r="F177" s="2" t="s">
        <v>335</v>
      </c>
      <c r="G177" s="4"/>
      <c r="H177" s="4"/>
      <c r="I177" s="12">
        <f>I178</f>
        <v>40</v>
      </c>
      <c r="J177" s="12">
        <f t="shared" ref="J177:M177" si="93">J178</f>
        <v>0</v>
      </c>
      <c r="K177" s="12">
        <f t="shared" si="93"/>
        <v>0</v>
      </c>
      <c r="L177" s="12">
        <f t="shared" si="93"/>
        <v>0</v>
      </c>
      <c r="M177" s="12">
        <f t="shared" si="93"/>
        <v>200</v>
      </c>
      <c r="N177" s="13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">
      <c r="A178" s="20"/>
      <c r="B178" s="1" t="s">
        <v>11</v>
      </c>
      <c r="C178" s="2">
        <v>905</v>
      </c>
      <c r="D178" s="3" t="s">
        <v>14</v>
      </c>
      <c r="E178" s="3" t="s">
        <v>20</v>
      </c>
      <c r="F178" s="2" t="s">
        <v>335</v>
      </c>
      <c r="G178" s="4">
        <v>600</v>
      </c>
      <c r="H178" s="4"/>
      <c r="I178" s="12">
        <v>40</v>
      </c>
      <c r="J178" s="12"/>
      <c r="K178" s="12"/>
      <c r="L178" s="12"/>
      <c r="M178" s="12">
        <v>200</v>
      </c>
      <c r="N178" s="13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">
      <c r="A179" s="20" t="s">
        <v>0</v>
      </c>
      <c r="B179" s="1" t="s">
        <v>33</v>
      </c>
      <c r="C179" s="2">
        <v>905</v>
      </c>
      <c r="D179" s="2" t="s">
        <v>14</v>
      </c>
      <c r="E179" s="2" t="s">
        <v>25</v>
      </c>
      <c r="F179" s="2" t="s">
        <v>0</v>
      </c>
      <c r="G179" s="4" t="s">
        <v>0</v>
      </c>
      <c r="H179" s="4"/>
      <c r="I179" s="12">
        <f>I180+I209+I212+I215+I218</f>
        <v>238487.8</v>
      </c>
      <c r="J179" s="12">
        <f t="shared" ref="J179:M179" si="94">J180+J209+J212+J215+J218</f>
        <v>4279.1000000000004</v>
      </c>
      <c r="K179" s="12">
        <f t="shared" si="94"/>
        <v>3589.7</v>
      </c>
      <c r="L179" s="12">
        <f t="shared" si="94"/>
        <v>0</v>
      </c>
      <c r="M179" s="12">
        <f t="shared" si="94"/>
        <v>253229.18099999998</v>
      </c>
      <c r="N179" s="13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">
      <c r="A180" s="20" t="s">
        <v>0</v>
      </c>
      <c r="B180" s="7" t="s">
        <v>87</v>
      </c>
      <c r="C180" s="2">
        <v>905</v>
      </c>
      <c r="D180" s="2" t="s">
        <v>14</v>
      </c>
      <c r="E180" s="2" t="s">
        <v>25</v>
      </c>
      <c r="F180" s="2" t="s">
        <v>182</v>
      </c>
      <c r="G180" s="4" t="s">
        <v>0</v>
      </c>
      <c r="H180" s="4"/>
      <c r="I180" s="12">
        <f>I181</f>
        <v>237606.09999999998</v>
      </c>
      <c r="J180" s="12">
        <f t="shared" ref="J180:M180" si="95">J181</f>
        <v>4229.1000000000004</v>
      </c>
      <c r="K180" s="12">
        <f t="shared" si="95"/>
        <v>3589.7</v>
      </c>
      <c r="L180" s="12">
        <f t="shared" si="95"/>
        <v>0</v>
      </c>
      <c r="M180" s="12">
        <f t="shared" si="95"/>
        <v>250795.63499999998</v>
      </c>
      <c r="N180" s="13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">
      <c r="A181" s="1" t="s">
        <v>0</v>
      </c>
      <c r="B181" s="1" t="s">
        <v>89</v>
      </c>
      <c r="C181" s="2">
        <v>905</v>
      </c>
      <c r="D181" s="2" t="s">
        <v>14</v>
      </c>
      <c r="E181" s="2" t="s">
        <v>25</v>
      </c>
      <c r="F181" s="2" t="s">
        <v>193</v>
      </c>
      <c r="G181" s="4" t="s">
        <v>0</v>
      </c>
      <c r="H181" s="4"/>
      <c r="I181" s="12">
        <f>I182+I184+I195+I202+I204+I193</f>
        <v>237606.09999999998</v>
      </c>
      <c r="J181" s="12">
        <f t="shared" ref="J181:L181" si="96">J182+J184+J195+J202+J204+J193</f>
        <v>4229.1000000000004</v>
      </c>
      <c r="K181" s="12">
        <f t="shared" si="96"/>
        <v>3589.7</v>
      </c>
      <c r="L181" s="12">
        <f t="shared" si="96"/>
        <v>0</v>
      </c>
      <c r="M181" s="12">
        <f>M182+M184+M195+M202+M204+M193+M207</f>
        <v>250795.63499999998</v>
      </c>
      <c r="N181" s="1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0.75" customHeight="1" x14ac:dyDescent="0.2">
      <c r="A182" s="1" t="s">
        <v>0</v>
      </c>
      <c r="B182" s="7" t="s">
        <v>192</v>
      </c>
      <c r="C182" s="2">
        <v>905</v>
      </c>
      <c r="D182" s="2" t="s">
        <v>14</v>
      </c>
      <c r="E182" s="2" t="s">
        <v>25</v>
      </c>
      <c r="F182" s="2" t="s">
        <v>194</v>
      </c>
      <c r="G182" s="4" t="s">
        <v>0</v>
      </c>
      <c r="H182" s="4"/>
      <c r="I182" s="12">
        <f>I183</f>
        <v>535.1</v>
      </c>
      <c r="J182" s="12">
        <f t="shared" ref="J182:M182" si="97">J183</f>
        <v>127.8</v>
      </c>
      <c r="K182" s="12">
        <f t="shared" si="97"/>
        <v>0</v>
      </c>
      <c r="L182" s="12">
        <f t="shared" si="97"/>
        <v>0</v>
      </c>
      <c r="M182" s="12">
        <f t="shared" si="97"/>
        <v>662.9</v>
      </c>
      <c r="N182" s="13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1.5" x14ac:dyDescent="0.2">
      <c r="A183" s="20" t="s">
        <v>0</v>
      </c>
      <c r="B183" s="1" t="s">
        <v>15</v>
      </c>
      <c r="C183" s="2">
        <v>905</v>
      </c>
      <c r="D183" s="2" t="s">
        <v>14</v>
      </c>
      <c r="E183" s="2" t="s">
        <v>25</v>
      </c>
      <c r="F183" s="2" t="s">
        <v>194</v>
      </c>
      <c r="G183" s="4">
        <v>600</v>
      </c>
      <c r="H183" s="4"/>
      <c r="I183" s="12">
        <v>535.1</v>
      </c>
      <c r="J183" s="10">
        <v>127.8</v>
      </c>
      <c r="K183" s="10"/>
      <c r="L183" s="10"/>
      <c r="M183" s="10">
        <f>I183+J183+K183+L183</f>
        <v>662.9</v>
      </c>
      <c r="N183" s="1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">
      <c r="A184" s="20"/>
      <c r="B184" s="1" t="s">
        <v>196</v>
      </c>
      <c r="C184" s="2">
        <v>905</v>
      </c>
      <c r="D184" s="2" t="s">
        <v>14</v>
      </c>
      <c r="E184" s="2" t="s">
        <v>25</v>
      </c>
      <c r="F184" s="2" t="s">
        <v>297</v>
      </c>
      <c r="G184" s="4"/>
      <c r="H184" s="4"/>
      <c r="I184" s="12">
        <f>I185+I187+I189+I191</f>
        <v>17885.3</v>
      </c>
      <c r="J184" s="12">
        <f t="shared" ref="J184:M184" si="98">J185+J187+J189+J191</f>
        <v>4101.3</v>
      </c>
      <c r="K184" s="12">
        <f t="shared" si="98"/>
        <v>3587.7</v>
      </c>
      <c r="L184" s="12">
        <f t="shared" si="98"/>
        <v>0</v>
      </c>
      <c r="M184" s="12">
        <f t="shared" si="98"/>
        <v>29244.934999999998</v>
      </c>
      <c r="N184" s="13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">
      <c r="A185" s="20"/>
      <c r="B185" s="1" t="s">
        <v>139</v>
      </c>
      <c r="C185" s="2">
        <v>905</v>
      </c>
      <c r="D185" s="2" t="s">
        <v>14</v>
      </c>
      <c r="E185" s="2" t="s">
        <v>25</v>
      </c>
      <c r="F185" s="2" t="s">
        <v>298</v>
      </c>
      <c r="G185" s="4"/>
      <c r="H185" s="4"/>
      <c r="I185" s="12">
        <f>I186</f>
        <v>1500</v>
      </c>
      <c r="J185" s="12">
        <f t="shared" ref="J185:M185" si="99">J186</f>
        <v>4465.8</v>
      </c>
      <c r="K185" s="12">
        <f t="shared" si="99"/>
        <v>0</v>
      </c>
      <c r="L185" s="12">
        <f t="shared" si="99"/>
        <v>0</v>
      </c>
      <c r="M185" s="12">
        <f t="shared" si="99"/>
        <v>5965.8</v>
      </c>
      <c r="N185" s="13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1.5" x14ac:dyDescent="0.2">
      <c r="A186" s="20"/>
      <c r="B186" s="1" t="s">
        <v>15</v>
      </c>
      <c r="C186" s="2">
        <v>905</v>
      </c>
      <c r="D186" s="2" t="s">
        <v>14</v>
      </c>
      <c r="E186" s="2" t="s">
        <v>25</v>
      </c>
      <c r="F186" s="2" t="s">
        <v>298</v>
      </c>
      <c r="G186" s="4">
        <v>600</v>
      </c>
      <c r="H186" s="4"/>
      <c r="I186" s="12">
        <v>1500</v>
      </c>
      <c r="J186" s="10">
        <v>4465.8</v>
      </c>
      <c r="K186" s="10"/>
      <c r="L186" s="10"/>
      <c r="M186" s="10">
        <f>I186+J186+K186+L186</f>
        <v>5965.8</v>
      </c>
      <c r="N186" s="13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1.5" x14ac:dyDescent="0.2">
      <c r="A187" s="20"/>
      <c r="B187" s="1" t="s">
        <v>401</v>
      </c>
      <c r="C187" s="2">
        <v>905</v>
      </c>
      <c r="D187" s="2" t="s">
        <v>14</v>
      </c>
      <c r="E187" s="2" t="s">
        <v>25</v>
      </c>
      <c r="F187" s="2" t="s">
        <v>299</v>
      </c>
      <c r="G187" s="4"/>
      <c r="H187" s="4"/>
      <c r="I187" s="12">
        <f>I188</f>
        <v>16280.3</v>
      </c>
      <c r="J187" s="12">
        <f t="shared" ref="J187:M187" si="100">J188</f>
        <v>-364.5</v>
      </c>
      <c r="K187" s="12">
        <f t="shared" si="100"/>
        <v>3587.7</v>
      </c>
      <c r="L187" s="12">
        <f t="shared" si="100"/>
        <v>0</v>
      </c>
      <c r="M187" s="12">
        <f t="shared" si="100"/>
        <v>23174.134999999998</v>
      </c>
      <c r="N187" s="13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1.5" x14ac:dyDescent="0.2">
      <c r="A188" s="20"/>
      <c r="B188" s="1" t="s">
        <v>15</v>
      </c>
      <c r="C188" s="2">
        <v>905</v>
      </c>
      <c r="D188" s="2" t="s">
        <v>14</v>
      </c>
      <c r="E188" s="2" t="s">
        <v>25</v>
      </c>
      <c r="F188" s="2" t="s">
        <v>299</v>
      </c>
      <c r="G188" s="4">
        <v>600</v>
      </c>
      <c r="H188" s="4"/>
      <c r="I188" s="12">
        <v>16280.3</v>
      </c>
      <c r="J188" s="10">
        <v>-364.5</v>
      </c>
      <c r="K188" s="10">
        <v>3587.7</v>
      </c>
      <c r="L188" s="10"/>
      <c r="M188" s="10">
        <v>23174.134999999998</v>
      </c>
      <c r="N188" s="13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5.25" customHeight="1" x14ac:dyDescent="0.2">
      <c r="A189" s="20"/>
      <c r="B189" s="1" t="s">
        <v>402</v>
      </c>
      <c r="C189" s="2">
        <v>905</v>
      </c>
      <c r="D189" s="2" t="s">
        <v>14</v>
      </c>
      <c r="E189" s="2" t="s">
        <v>25</v>
      </c>
      <c r="F189" s="2" t="s">
        <v>301</v>
      </c>
      <c r="G189" s="4"/>
      <c r="H189" s="4"/>
      <c r="I189" s="12">
        <f>I190</f>
        <v>40</v>
      </c>
      <c r="J189" s="12">
        <f t="shared" ref="J189:M189" si="101">J190</f>
        <v>0</v>
      </c>
      <c r="K189" s="12">
        <f t="shared" si="101"/>
        <v>0</v>
      </c>
      <c r="L189" s="12">
        <f t="shared" si="101"/>
        <v>0</v>
      </c>
      <c r="M189" s="12">
        <f t="shared" si="101"/>
        <v>40</v>
      </c>
      <c r="N189" s="13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1.5" x14ac:dyDescent="0.2">
      <c r="A190" s="20"/>
      <c r="B190" s="1" t="s">
        <v>15</v>
      </c>
      <c r="C190" s="2">
        <v>905</v>
      </c>
      <c r="D190" s="2" t="s">
        <v>14</v>
      </c>
      <c r="E190" s="2" t="s">
        <v>25</v>
      </c>
      <c r="F190" s="2" t="s">
        <v>301</v>
      </c>
      <c r="G190" s="4">
        <v>600</v>
      </c>
      <c r="H190" s="4"/>
      <c r="I190" s="12">
        <v>40</v>
      </c>
      <c r="J190" s="10"/>
      <c r="K190" s="10"/>
      <c r="L190" s="10"/>
      <c r="M190" s="10">
        <f>I190+J190+K190+L190</f>
        <v>40</v>
      </c>
      <c r="N190" s="13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1.5" x14ac:dyDescent="0.2">
      <c r="A191" s="20"/>
      <c r="B191" s="1" t="s">
        <v>403</v>
      </c>
      <c r="C191" s="2">
        <v>905</v>
      </c>
      <c r="D191" s="2" t="s">
        <v>14</v>
      </c>
      <c r="E191" s="2" t="s">
        <v>25</v>
      </c>
      <c r="F191" s="2" t="s">
        <v>302</v>
      </c>
      <c r="G191" s="4"/>
      <c r="H191" s="4"/>
      <c r="I191" s="12">
        <f>I192</f>
        <v>65</v>
      </c>
      <c r="J191" s="12">
        <f t="shared" ref="J191:M191" si="102">J192</f>
        <v>0</v>
      </c>
      <c r="K191" s="12">
        <f t="shared" si="102"/>
        <v>0</v>
      </c>
      <c r="L191" s="12">
        <f t="shared" si="102"/>
        <v>0</v>
      </c>
      <c r="M191" s="12">
        <f t="shared" si="102"/>
        <v>65</v>
      </c>
      <c r="N191" s="13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1.5" x14ac:dyDescent="0.2">
      <c r="A192" s="20"/>
      <c r="B192" s="1" t="s">
        <v>15</v>
      </c>
      <c r="C192" s="2">
        <v>905</v>
      </c>
      <c r="D192" s="2" t="s">
        <v>14</v>
      </c>
      <c r="E192" s="2" t="s">
        <v>25</v>
      </c>
      <c r="F192" s="2" t="s">
        <v>302</v>
      </c>
      <c r="G192" s="4">
        <v>600</v>
      </c>
      <c r="H192" s="4"/>
      <c r="I192" s="12">
        <v>65</v>
      </c>
      <c r="J192" s="10"/>
      <c r="K192" s="10"/>
      <c r="L192" s="10"/>
      <c r="M192" s="10">
        <f>I192+J192+K192+L192</f>
        <v>65</v>
      </c>
      <c r="N192" s="13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5.25" customHeight="1" x14ac:dyDescent="0.2">
      <c r="A193" s="20"/>
      <c r="B193" s="1" t="s">
        <v>404</v>
      </c>
      <c r="C193" s="2">
        <v>905</v>
      </c>
      <c r="D193" s="2" t="s">
        <v>14</v>
      </c>
      <c r="E193" s="2" t="s">
        <v>25</v>
      </c>
      <c r="F193" s="2" t="s">
        <v>397</v>
      </c>
      <c r="G193" s="4"/>
      <c r="H193" s="4"/>
      <c r="I193" s="12">
        <f>I194</f>
        <v>56.8</v>
      </c>
      <c r="J193" s="12">
        <f t="shared" ref="J193:M193" si="103">J194</f>
        <v>0</v>
      </c>
      <c r="K193" s="12">
        <f t="shared" si="103"/>
        <v>0</v>
      </c>
      <c r="L193" s="12">
        <f t="shared" si="103"/>
        <v>0</v>
      </c>
      <c r="M193" s="12">
        <f t="shared" si="103"/>
        <v>56.8</v>
      </c>
      <c r="N193" s="13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5.25" customHeight="1" x14ac:dyDescent="0.2">
      <c r="A194" s="20"/>
      <c r="B194" s="1" t="s">
        <v>15</v>
      </c>
      <c r="C194" s="2">
        <v>905</v>
      </c>
      <c r="D194" s="2" t="s">
        <v>14</v>
      </c>
      <c r="E194" s="2" t="s">
        <v>25</v>
      </c>
      <c r="F194" s="2" t="s">
        <v>397</v>
      </c>
      <c r="G194" s="4">
        <v>600</v>
      </c>
      <c r="H194" s="4"/>
      <c r="I194" s="12">
        <v>56.8</v>
      </c>
      <c r="J194" s="10"/>
      <c r="K194" s="10"/>
      <c r="L194" s="10"/>
      <c r="M194" s="10">
        <f>I194+J194+K194+L194</f>
        <v>56.8</v>
      </c>
      <c r="N194" s="13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">
      <c r="A195" s="20"/>
      <c r="B195" s="1" t="s">
        <v>286</v>
      </c>
      <c r="C195" s="2">
        <v>905</v>
      </c>
      <c r="D195" s="2" t="s">
        <v>14</v>
      </c>
      <c r="E195" s="2" t="s">
        <v>25</v>
      </c>
      <c r="F195" s="2" t="s">
        <v>195</v>
      </c>
      <c r="G195" s="4"/>
      <c r="H195" s="4"/>
      <c r="I195" s="12">
        <f>I196+I200+I198</f>
        <v>213867</v>
      </c>
      <c r="J195" s="12">
        <f t="shared" ref="J195:M195" si="104">J196+J200+J198</f>
        <v>0</v>
      </c>
      <c r="K195" s="12">
        <f t="shared" si="104"/>
        <v>0</v>
      </c>
      <c r="L195" s="12">
        <f t="shared" si="104"/>
        <v>0</v>
      </c>
      <c r="M195" s="12">
        <f t="shared" si="104"/>
        <v>213867</v>
      </c>
      <c r="N195" s="13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1.5" x14ac:dyDescent="0.2">
      <c r="A196" s="20" t="s">
        <v>0</v>
      </c>
      <c r="B196" s="1" t="s">
        <v>74</v>
      </c>
      <c r="C196" s="2">
        <v>905</v>
      </c>
      <c r="D196" s="2" t="s">
        <v>14</v>
      </c>
      <c r="E196" s="2" t="s">
        <v>25</v>
      </c>
      <c r="F196" s="2" t="s">
        <v>303</v>
      </c>
      <c r="G196" s="4" t="s">
        <v>0</v>
      </c>
      <c r="H196" s="4"/>
      <c r="I196" s="12">
        <f>I197</f>
        <v>58213.9</v>
      </c>
      <c r="J196" s="12">
        <f t="shared" ref="J196:M196" si="105">J197</f>
        <v>-257.39999999999998</v>
      </c>
      <c r="K196" s="12">
        <f t="shared" si="105"/>
        <v>0</v>
      </c>
      <c r="L196" s="12">
        <f t="shared" si="105"/>
        <v>0</v>
      </c>
      <c r="M196" s="12">
        <f t="shared" si="105"/>
        <v>57956.5</v>
      </c>
      <c r="N196" s="13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1.5" x14ac:dyDescent="0.2">
      <c r="A197" s="20" t="s">
        <v>0</v>
      </c>
      <c r="B197" s="1" t="s">
        <v>15</v>
      </c>
      <c r="C197" s="2">
        <v>905</v>
      </c>
      <c r="D197" s="2" t="s">
        <v>14</v>
      </c>
      <c r="E197" s="2" t="s">
        <v>25</v>
      </c>
      <c r="F197" s="2" t="s">
        <v>303</v>
      </c>
      <c r="G197" s="4">
        <v>600</v>
      </c>
      <c r="H197" s="4"/>
      <c r="I197" s="12">
        <v>58213.9</v>
      </c>
      <c r="J197" s="10">
        <v>-257.39999999999998</v>
      </c>
      <c r="K197" s="10"/>
      <c r="L197" s="10"/>
      <c r="M197" s="10">
        <f>I197+J197+K197+L197</f>
        <v>57956.5</v>
      </c>
      <c r="N197" s="13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1.5" x14ac:dyDescent="0.2">
      <c r="A198" s="20"/>
      <c r="B198" s="1" t="s">
        <v>423</v>
      </c>
      <c r="C198" s="2">
        <v>905</v>
      </c>
      <c r="D198" s="2" t="s">
        <v>14</v>
      </c>
      <c r="E198" s="2" t="s">
        <v>25</v>
      </c>
      <c r="F198" s="2" t="s">
        <v>430</v>
      </c>
      <c r="G198" s="4"/>
      <c r="H198" s="4"/>
      <c r="I198" s="12">
        <f>I199</f>
        <v>4889.1000000000004</v>
      </c>
      <c r="J198" s="12">
        <f t="shared" ref="J198:M198" si="106">J199</f>
        <v>257.39999999999998</v>
      </c>
      <c r="K198" s="12">
        <f t="shared" si="106"/>
        <v>0</v>
      </c>
      <c r="L198" s="12">
        <f t="shared" si="106"/>
        <v>0</v>
      </c>
      <c r="M198" s="12">
        <f t="shared" si="106"/>
        <v>5146.5</v>
      </c>
      <c r="N198" s="13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1.5" x14ac:dyDescent="0.2">
      <c r="A199" s="20"/>
      <c r="B199" s="1" t="s">
        <v>15</v>
      </c>
      <c r="C199" s="2">
        <v>905</v>
      </c>
      <c r="D199" s="2" t="s">
        <v>14</v>
      </c>
      <c r="E199" s="2" t="s">
        <v>25</v>
      </c>
      <c r="F199" s="2" t="s">
        <v>430</v>
      </c>
      <c r="G199" s="4">
        <v>600</v>
      </c>
      <c r="H199" s="4"/>
      <c r="I199" s="12">
        <v>4889.1000000000004</v>
      </c>
      <c r="J199" s="10">
        <v>257.39999999999998</v>
      </c>
      <c r="K199" s="10"/>
      <c r="L199" s="10"/>
      <c r="M199" s="10">
        <f>I199+J199+K199+L199</f>
        <v>5146.5</v>
      </c>
      <c r="N199" s="13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78.75" x14ac:dyDescent="0.2">
      <c r="A200" s="20" t="s">
        <v>0</v>
      </c>
      <c r="B200" s="1" t="s">
        <v>197</v>
      </c>
      <c r="C200" s="2">
        <v>905</v>
      </c>
      <c r="D200" s="2" t="s">
        <v>14</v>
      </c>
      <c r="E200" s="2" t="s">
        <v>25</v>
      </c>
      <c r="F200" s="2" t="s">
        <v>304</v>
      </c>
      <c r="G200" s="4" t="s">
        <v>0</v>
      </c>
      <c r="H200" s="4"/>
      <c r="I200" s="12">
        <f>I201</f>
        <v>150764</v>
      </c>
      <c r="J200" s="12">
        <f t="shared" ref="J200:M200" si="107">J201</f>
        <v>0</v>
      </c>
      <c r="K200" s="12">
        <f t="shared" si="107"/>
        <v>0</v>
      </c>
      <c r="L200" s="12">
        <f t="shared" si="107"/>
        <v>0</v>
      </c>
      <c r="M200" s="12">
        <f t="shared" si="107"/>
        <v>150764</v>
      </c>
      <c r="N200" s="13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1.5" x14ac:dyDescent="0.2">
      <c r="A201" s="20"/>
      <c r="B201" s="1" t="s">
        <v>15</v>
      </c>
      <c r="C201" s="2">
        <v>905</v>
      </c>
      <c r="D201" s="2" t="s">
        <v>14</v>
      </c>
      <c r="E201" s="2" t="s">
        <v>25</v>
      </c>
      <c r="F201" s="2" t="s">
        <v>304</v>
      </c>
      <c r="G201" s="4">
        <v>600</v>
      </c>
      <c r="H201" s="4"/>
      <c r="I201" s="12">
        <v>150764</v>
      </c>
      <c r="J201" s="10"/>
      <c r="K201" s="10"/>
      <c r="L201" s="10"/>
      <c r="M201" s="10">
        <f>I201+J201+K201+L201</f>
        <v>150764</v>
      </c>
      <c r="N201" s="13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">
      <c r="A202" s="20"/>
      <c r="B202" s="1" t="s">
        <v>136</v>
      </c>
      <c r="C202" s="2">
        <v>905</v>
      </c>
      <c r="D202" s="3" t="s">
        <v>14</v>
      </c>
      <c r="E202" s="3" t="s">
        <v>25</v>
      </c>
      <c r="F202" s="2" t="s">
        <v>305</v>
      </c>
      <c r="G202" s="4"/>
      <c r="H202" s="4"/>
      <c r="I202" s="12">
        <f>I203</f>
        <v>3546.9</v>
      </c>
      <c r="J202" s="12">
        <f t="shared" ref="J202:M202" si="108">J203</f>
        <v>0</v>
      </c>
      <c r="K202" s="12">
        <f t="shared" si="108"/>
        <v>0</v>
      </c>
      <c r="L202" s="12">
        <f t="shared" si="108"/>
        <v>0</v>
      </c>
      <c r="M202" s="12">
        <f t="shared" si="108"/>
        <v>3546.9</v>
      </c>
      <c r="N202" s="13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1.5" x14ac:dyDescent="0.2">
      <c r="A203" s="20"/>
      <c r="B203" s="1" t="s">
        <v>15</v>
      </c>
      <c r="C203" s="2">
        <v>905</v>
      </c>
      <c r="D203" s="3" t="s">
        <v>14</v>
      </c>
      <c r="E203" s="3" t="s">
        <v>25</v>
      </c>
      <c r="F203" s="2" t="s">
        <v>305</v>
      </c>
      <c r="G203" s="4">
        <v>600</v>
      </c>
      <c r="H203" s="4"/>
      <c r="I203" s="12">
        <v>3546.9</v>
      </c>
      <c r="J203" s="10"/>
      <c r="K203" s="10"/>
      <c r="L203" s="10"/>
      <c r="M203" s="10">
        <f>I203+J203+K203+L203</f>
        <v>3546.9</v>
      </c>
      <c r="N203" s="13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1.5" hidden="1" x14ac:dyDescent="0.2">
      <c r="A204" s="20"/>
      <c r="B204" s="1" t="s">
        <v>338</v>
      </c>
      <c r="C204" s="2">
        <v>905</v>
      </c>
      <c r="D204" s="3" t="s">
        <v>14</v>
      </c>
      <c r="E204" s="3" t="s">
        <v>25</v>
      </c>
      <c r="F204" s="2" t="s">
        <v>336</v>
      </c>
      <c r="G204" s="4"/>
      <c r="H204" s="4"/>
      <c r="I204" s="12">
        <f>I205</f>
        <v>1715</v>
      </c>
      <c r="J204" s="12">
        <f t="shared" ref="J204:M205" si="109">J205</f>
        <v>0</v>
      </c>
      <c r="K204" s="12">
        <f t="shared" si="109"/>
        <v>2</v>
      </c>
      <c r="L204" s="12">
        <f t="shared" si="109"/>
        <v>0</v>
      </c>
      <c r="M204" s="12">
        <f t="shared" si="109"/>
        <v>0</v>
      </c>
      <c r="N204" s="13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1.5" hidden="1" x14ac:dyDescent="0.2">
      <c r="A205" s="20"/>
      <c r="B205" s="1" t="s">
        <v>364</v>
      </c>
      <c r="C205" s="2">
        <v>905</v>
      </c>
      <c r="D205" s="2" t="s">
        <v>14</v>
      </c>
      <c r="E205" s="2" t="s">
        <v>25</v>
      </c>
      <c r="F205" s="2" t="s">
        <v>371</v>
      </c>
      <c r="G205" s="4"/>
      <c r="H205" s="4"/>
      <c r="I205" s="12">
        <f>I206</f>
        <v>1715</v>
      </c>
      <c r="J205" s="12">
        <f t="shared" si="109"/>
        <v>0</v>
      </c>
      <c r="K205" s="12">
        <f t="shared" si="109"/>
        <v>2</v>
      </c>
      <c r="L205" s="12">
        <f t="shared" si="109"/>
        <v>0</v>
      </c>
      <c r="M205" s="12">
        <f t="shared" si="109"/>
        <v>0</v>
      </c>
      <c r="N205" s="13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0.75" hidden="1" customHeight="1" x14ac:dyDescent="0.2">
      <c r="A206" s="20"/>
      <c r="B206" s="1" t="s">
        <v>15</v>
      </c>
      <c r="C206" s="2">
        <v>905</v>
      </c>
      <c r="D206" s="2" t="s">
        <v>14</v>
      </c>
      <c r="E206" s="2" t="s">
        <v>25</v>
      </c>
      <c r="F206" s="2" t="s">
        <v>371</v>
      </c>
      <c r="G206" s="4">
        <v>600</v>
      </c>
      <c r="H206" s="4"/>
      <c r="I206" s="12">
        <v>1715</v>
      </c>
      <c r="J206" s="10"/>
      <c r="K206" s="10">
        <v>2</v>
      </c>
      <c r="L206" s="10"/>
      <c r="M206" s="10">
        <v>0</v>
      </c>
      <c r="N206" s="13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0.75" customHeight="1" x14ac:dyDescent="0.2">
      <c r="A207" s="20"/>
      <c r="B207" s="1" t="s">
        <v>451</v>
      </c>
      <c r="C207" s="2">
        <v>905</v>
      </c>
      <c r="D207" s="2" t="s">
        <v>14</v>
      </c>
      <c r="E207" s="2" t="s">
        <v>25</v>
      </c>
      <c r="F207" s="2" t="s">
        <v>452</v>
      </c>
      <c r="G207" s="4"/>
      <c r="H207" s="4"/>
      <c r="I207" s="12"/>
      <c r="J207" s="10"/>
      <c r="K207" s="10"/>
      <c r="L207" s="10"/>
      <c r="M207" s="10">
        <f>M208</f>
        <v>3417.1</v>
      </c>
      <c r="N207" s="13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0.75" customHeight="1" x14ac:dyDescent="0.2">
      <c r="A208" s="20"/>
      <c r="B208" s="1" t="s">
        <v>15</v>
      </c>
      <c r="C208" s="2">
        <v>905</v>
      </c>
      <c r="D208" s="2" t="s">
        <v>14</v>
      </c>
      <c r="E208" s="2" t="s">
        <v>25</v>
      </c>
      <c r="F208" s="2" t="s">
        <v>452</v>
      </c>
      <c r="G208" s="4">
        <v>600</v>
      </c>
      <c r="H208" s="4"/>
      <c r="I208" s="12"/>
      <c r="J208" s="10"/>
      <c r="K208" s="10"/>
      <c r="L208" s="10"/>
      <c r="M208" s="10">
        <v>3417.1</v>
      </c>
      <c r="N208" s="1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1.5" x14ac:dyDescent="0.2">
      <c r="A209" s="20"/>
      <c r="B209" s="7" t="s">
        <v>70</v>
      </c>
      <c r="C209" s="2">
        <v>905</v>
      </c>
      <c r="D209" s="3" t="s">
        <v>14</v>
      </c>
      <c r="E209" s="3" t="s">
        <v>25</v>
      </c>
      <c r="F209" s="2" t="s">
        <v>159</v>
      </c>
      <c r="G209" s="4" t="s">
        <v>0</v>
      </c>
      <c r="H209" s="4"/>
      <c r="I209" s="12">
        <f>I210</f>
        <v>746.7</v>
      </c>
      <c r="J209" s="12">
        <f t="shared" ref="J209:M210" si="110">J210</f>
        <v>50</v>
      </c>
      <c r="K209" s="12">
        <f t="shared" si="110"/>
        <v>0</v>
      </c>
      <c r="L209" s="12">
        <f t="shared" si="110"/>
        <v>0</v>
      </c>
      <c r="M209" s="12">
        <f t="shared" si="110"/>
        <v>796.7</v>
      </c>
      <c r="N209" s="1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4.5" customHeight="1" x14ac:dyDescent="0.2">
      <c r="A210" s="20"/>
      <c r="B210" s="1" t="s">
        <v>161</v>
      </c>
      <c r="C210" s="2">
        <v>905</v>
      </c>
      <c r="D210" s="3" t="s">
        <v>14</v>
      </c>
      <c r="E210" s="3" t="s">
        <v>25</v>
      </c>
      <c r="F210" s="2" t="s">
        <v>160</v>
      </c>
      <c r="G210" s="4" t="s">
        <v>0</v>
      </c>
      <c r="H210" s="4"/>
      <c r="I210" s="12">
        <f>I211</f>
        <v>746.7</v>
      </c>
      <c r="J210" s="12">
        <f t="shared" si="110"/>
        <v>50</v>
      </c>
      <c r="K210" s="12">
        <f t="shared" si="110"/>
        <v>0</v>
      </c>
      <c r="L210" s="12">
        <f t="shared" si="110"/>
        <v>0</v>
      </c>
      <c r="M210" s="12">
        <f t="shared" si="110"/>
        <v>796.7</v>
      </c>
      <c r="N210" s="13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1.5" x14ac:dyDescent="0.2">
      <c r="A211" s="20"/>
      <c r="B211" s="1" t="s">
        <v>15</v>
      </c>
      <c r="C211" s="2">
        <v>905</v>
      </c>
      <c r="D211" s="3" t="s">
        <v>14</v>
      </c>
      <c r="E211" s="3" t="s">
        <v>25</v>
      </c>
      <c r="F211" s="2" t="s">
        <v>160</v>
      </c>
      <c r="G211" s="4" t="s">
        <v>16</v>
      </c>
      <c r="H211" s="4"/>
      <c r="I211" s="12">
        <v>746.7</v>
      </c>
      <c r="J211" s="10">
        <v>50</v>
      </c>
      <c r="K211" s="10"/>
      <c r="L211" s="10"/>
      <c r="M211" s="10">
        <f>I211+J211+K211+L211</f>
        <v>796.7</v>
      </c>
      <c r="N211" s="13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1.5" x14ac:dyDescent="0.2">
      <c r="A212" s="20"/>
      <c r="B212" s="1" t="s">
        <v>129</v>
      </c>
      <c r="C212" s="2">
        <v>905</v>
      </c>
      <c r="D212" s="3" t="s">
        <v>14</v>
      </c>
      <c r="E212" s="3" t="s">
        <v>25</v>
      </c>
      <c r="F212" s="2" t="s">
        <v>198</v>
      </c>
      <c r="G212" s="4"/>
      <c r="H212" s="4"/>
      <c r="I212" s="12">
        <f>I213</f>
        <v>100</v>
      </c>
      <c r="J212" s="12">
        <f t="shared" ref="J212:M213" si="111">J213</f>
        <v>0</v>
      </c>
      <c r="K212" s="12">
        <f t="shared" si="111"/>
        <v>0</v>
      </c>
      <c r="L212" s="12">
        <f t="shared" si="111"/>
        <v>0</v>
      </c>
      <c r="M212" s="12">
        <f t="shared" si="111"/>
        <v>100</v>
      </c>
      <c r="N212" s="13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1.5" x14ac:dyDescent="0.2">
      <c r="A213" s="20"/>
      <c r="B213" s="1" t="s">
        <v>130</v>
      </c>
      <c r="C213" s="2">
        <v>905</v>
      </c>
      <c r="D213" s="3" t="s">
        <v>14</v>
      </c>
      <c r="E213" s="3" t="s">
        <v>25</v>
      </c>
      <c r="F213" s="2" t="s">
        <v>199</v>
      </c>
      <c r="G213" s="4"/>
      <c r="H213" s="4"/>
      <c r="I213" s="12">
        <f>I214</f>
        <v>100</v>
      </c>
      <c r="J213" s="12">
        <f t="shared" si="111"/>
        <v>0</v>
      </c>
      <c r="K213" s="12">
        <f t="shared" si="111"/>
        <v>0</v>
      </c>
      <c r="L213" s="12">
        <f t="shared" si="111"/>
        <v>0</v>
      </c>
      <c r="M213" s="12">
        <f t="shared" si="111"/>
        <v>100</v>
      </c>
      <c r="N213" s="1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1.5" x14ac:dyDescent="0.2">
      <c r="A214" s="20"/>
      <c r="B214" s="1" t="s">
        <v>15</v>
      </c>
      <c r="C214" s="2">
        <v>905</v>
      </c>
      <c r="D214" s="3" t="s">
        <v>14</v>
      </c>
      <c r="E214" s="3" t="s">
        <v>25</v>
      </c>
      <c r="F214" s="2" t="s">
        <v>199</v>
      </c>
      <c r="G214" s="4">
        <v>600</v>
      </c>
      <c r="H214" s="4"/>
      <c r="I214" s="12">
        <v>100</v>
      </c>
      <c r="J214" s="10"/>
      <c r="K214" s="10"/>
      <c r="L214" s="10"/>
      <c r="M214" s="10">
        <f>I214+J214+K214+L214</f>
        <v>100</v>
      </c>
      <c r="N214" s="13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1.5" x14ac:dyDescent="0.2">
      <c r="A215" s="20"/>
      <c r="B215" s="1" t="s">
        <v>344</v>
      </c>
      <c r="C215" s="2">
        <v>905</v>
      </c>
      <c r="D215" s="3" t="s">
        <v>14</v>
      </c>
      <c r="E215" s="3" t="s">
        <v>25</v>
      </c>
      <c r="F215" s="2" t="s">
        <v>343</v>
      </c>
      <c r="G215" s="4"/>
      <c r="H215" s="4"/>
      <c r="I215" s="12">
        <f>I216</f>
        <v>5</v>
      </c>
      <c r="J215" s="12">
        <f t="shared" ref="J215:M216" si="112">J216</f>
        <v>0</v>
      </c>
      <c r="K215" s="12">
        <f t="shared" si="112"/>
        <v>0</v>
      </c>
      <c r="L215" s="12">
        <f t="shared" si="112"/>
        <v>0</v>
      </c>
      <c r="M215" s="12">
        <f t="shared" si="112"/>
        <v>5</v>
      </c>
      <c r="N215" s="13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">
      <c r="A216" s="20"/>
      <c r="B216" s="1" t="s">
        <v>350</v>
      </c>
      <c r="C216" s="2">
        <v>905</v>
      </c>
      <c r="D216" s="3" t="s">
        <v>14</v>
      </c>
      <c r="E216" s="3" t="s">
        <v>25</v>
      </c>
      <c r="F216" s="2" t="s">
        <v>349</v>
      </c>
      <c r="G216" s="4"/>
      <c r="H216" s="4"/>
      <c r="I216" s="12">
        <f>I217</f>
        <v>5</v>
      </c>
      <c r="J216" s="12">
        <f t="shared" si="112"/>
        <v>0</v>
      </c>
      <c r="K216" s="12">
        <f t="shared" si="112"/>
        <v>0</v>
      </c>
      <c r="L216" s="12">
        <f t="shared" si="112"/>
        <v>0</v>
      </c>
      <c r="M216" s="12">
        <f t="shared" si="112"/>
        <v>5</v>
      </c>
      <c r="N216" s="13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1.5" x14ac:dyDescent="0.2">
      <c r="A217" s="20"/>
      <c r="B217" s="1" t="s">
        <v>15</v>
      </c>
      <c r="C217" s="2">
        <v>905</v>
      </c>
      <c r="D217" s="3" t="s">
        <v>14</v>
      </c>
      <c r="E217" s="3" t="s">
        <v>25</v>
      </c>
      <c r="F217" s="2" t="s">
        <v>349</v>
      </c>
      <c r="G217" s="4">
        <v>600</v>
      </c>
      <c r="H217" s="4"/>
      <c r="I217" s="12">
        <v>5</v>
      </c>
      <c r="J217" s="10"/>
      <c r="K217" s="10"/>
      <c r="L217" s="10"/>
      <c r="M217" s="10">
        <f>I217+J217+K217+L217</f>
        <v>5</v>
      </c>
      <c r="N217" s="1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1.5" x14ac:dyDescent="0.2">
      <c r="A218" s="20"/>
      <c r="B218" s="1" t="s">
        <v>83</v>
      </c>
      <c r="C218" s="2">
        <v>905</v>
      </c>
      <c r="D218" s="3" t="s">
        <v>14</v>
      </c>
      <c r="E218" s="3" t="s">
        <v>25</v>
      </c>
      <c r="F218" s="2" t="s">
        <v>176</v>
      </c>
      <c r="G218" s="4"/>
      <c r="H218" s="4"/>
      <c r="I218" s="12">
        <f>I221</f>
        <v>30</v>
      </c>
      <c r="J218" s="12">
        <f>J221</f>
        <v>0</v>
      </c>
      <c r="K218" s="12">
        <f>K221</f>
        <v>0</v>
      </c>
      <c r="L218" s="12">
        <f>L221</f>
        <v>0</v>
      </c>
      <c r="M218" s="12">
        <f>M221+M219</f>
        <v>1531.846</v>
      </c>
      <c r="N218" s="1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">
      <c r="A219" s="20"/>
      <c r="B219" s="1" t="s">
        <v>468</v>
      </c>
      <c r="C219" s="2">
        <v>905</v>
      </c>
      <c r="D219" s="3" t="s">
        <v>14</v>
      </c>
      <c r="E219" s="3" t="s">
        <v>25</v>
      </c>
      <c r="F219" s="2" t="s">
        <v>469</v>
      </c>
      <c r="G219" s="4"/>
      <c r="H219" s="4"/>
      <c r="I219" s="12"/>
      <c r="J219" s="12"/>
      <c r="K219" s="12"/>
      <c r="L219" s="12"/>
      <c r="M219" s="12">
        <f>M220</f>
        <v>1501.846</v>
      </c>
      <c r="N219" s="13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1.5" x14ac:dyDescent="0.2">
      <c r="A220" s="20"/>
      <c r="B220" s="1" t="s">
        <v>15</v>
      </c>
      <c r="C220" s="2">
        <v>905</v>
      </c>
      <c r="D220" s="3" t="s">
        <v>14</v>
      </c>
      <c r="E220" s="3" t="s">
        <v>25</v>
      </c>
      <c r="F220" s="2" t="s">
        <v>469</v>
      </c>
      <c r="G220" s="4">
        <v>600</v>
      </c>
      <c r="H220" s="4"/>
      <c r="I220" s="12"/>
      <c r="J220" s="12"/>
      <c r="K220" s="12"/>
      <c r="L220" s="12"/>
      <c r="M220" s="12">
        <v>1501.846</v>
      </c>
      <c r="N220" s="13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1.5" x14ac:dyDescent="0.2">
      <c r="A221" s="20"/>
      <c r="B221" s="1" t="s">
        <v>369</v>
      </c>
      <c r="C221" s="2">
        <v>905</v>
      </c>
      <c r="D221" s="3" t="s">
        <v>14</v>
      </c>
      <c r="E221" s="3" t="s">
        <v>25</v>
      </c>
      <c r="F221" s="2" t="s">
        <v>366</v>
      </c>
      <c r="G221" s="4"/>
      <c r="H221" s="4"/>
      <c r="I221" s="12">
        <f>I222</f>
        <v>30</v>
      </c>
      <c r="J221" s="12">
        <f t="shared" ref="J221:M221" si="113">J222</f>
        <v>0</v>
      </c>
      <c r="K221" s="12">
        <f t="shared" si="113"/>
        <v>0</v>
      </c>
      <c r="L221" s="12">
        <f t="shared" si="113"/>
        <v>0</v>
      </c>
      <c r="M221" s="12">
        <f t="shared" si="113"/>
        <v>30</v>
      </c>
      <c r="N221" s="13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1.5" x14ac:dyDescent="0.2">
      <c r="A222" s="20"/>
      <c r="B222" s="1" t="s">
        <v>15</v>
      </c>
      <c r="C222" s="2">
        <v>905</v>
      </c>
      <c r="D222" s="3" t="s">
        <v>14</v>
      </c>
      <c r="E222" s="3" t="s">
        <v>25</v>
      </c>
      <c r="F222" s="2" t="s">
        <v>366</v>
      </c>
      <c r="G222" s="4">
        <v>600</v>
      </c>
      <c r="H222" s="4"/>
      <c r="I222" s="12">
        <v>30</v>
      </c>
      <c r="J222" s="10"/>
      <c r="K222" s="10"/>
      <c r="L222" s="10"/>
      <c r="M222" s="10">
        <f>I222+J222+K222+L222</f>
        <v>30</v>
      </c>
      <c r="N222" s="13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">
      <c r="A223" s="20"/>
      <c r="B223" s="1" t="s">
        <v>367</v>
      </c>
      <c r="C223" s="2">
        <v>905</v>
      </c>
      <c r="D223" s="2" t="s">
        <v>14</v>
      </c>
      <c r="E223" s="3" t="s">
        <v>26</v>
      </c>
      <c r="F223" s="2"/>
      <c r="G223" s="4"/>
      <c r="H223" s="4"/>
      <c r="I223" s="12">
        <f>I225+I244</f>
        <v>19142.199999999997</v>
      </c>
      <c r="J223" s="12">
        <f t="shared" ref="J223:M223" si="114">J225+J244</f>
        <v>0</v>
      </c>
      <c r="K223" s="12">
        <f t="shared" si="114"/>
        <v>0</v>
      </c>
      <c r="L223" s="12">
        <f t="shared" si="114"/>
        <v>0</v>
      </c>
      <c r="M223" s="12">
        <f t="shared" si="114"/>
        <v>19142.2</v>
      </c>
      <c r="N223" s="13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">
      <c r="A224" s="20"/>
      <c r="B224" s="7" t="s">
        <v>87</v>
      </c>
      <c r="C224" s="2">
        <v>905</v>
      </c>
      <c r="D224" s="2" t="s">
        <v>14</v>
      </c>
      <c r="E224" s="3" t="s">
        <v>26</v>
      </c>
      <c r="F224" s="2" t="s">
        <v>182</v>
      </c>
      <c r="G224" s="4"/>
      <c r="H224" s="4"/>
      <c r="I224" s="12">
        <f>I225</f>
        <v>19138.199999999997</v>
      </c>
      <c r="J224" s="12">
        <f t="shared" ref="J224:M224" si="115">J225</f>
        <v>0</v>
      </c>
      <c r="K224" s="12">
        <f t="shared" si="115"/>
        <v>0</v>
      </c>
      <c r="L224" s="12">
        <f t="shared" si="115"/>
        <v>0</v>
      </c>
      <c r="M224" s="12">
        <f t="shared" si="115"/>
        <v>19138.2</v>
      </c>
      <c r="N224" s="13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">
      <c r="A225" s="20"/>
      <c r="B225" s="7" t="s">
        <v>90</v>
      </c>
      <c r="C225" s="2">
        <v>905</v>
      </c>
      <c r="D225" s="2" t="s">
        <v>14</v>
      </c>
      <c r="E225" s="3" t="s">
        <v>26</v>
      </c>
      <c r="F225" s="2" t="s">
        <v>202</v>
      </c>
      <c r="G225" s="4"/>
      <c r="H225" s="4"/>
      <c r="I225" s="12">
        <f>I226+I228+I233+I242</f>
        <v>19138.199999999997</v>
      </c>
      <c r="J225" s="12">
        <f t="shared" ref="J225:M225" si="116">J226+J228+J233+J242</f>
        <v>0</v>
      </c>
      <c r="K225" s="12">
        <f t="shared" si="116"/>
        <v>0</v>
      </c>
      <c r="L225" s="12">
        <f t="shared" si="116"/>
        <v>0</v>
      </c>
      <c r="M225" s="12">
        <f t="shared" si="116"/>
        <v>19138.2</v>
      </c>
      <c r="N225" s="13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1.5" x14ac:dyDescent="0.2">
      <c r="A226" s="20"/>
      <c r="B226" s="7" t="s">
        <v>204</v>
      </c>
      <c r="C226" s="2">
        <v>905</v>
      </c>
      <c r="D226" s="2" t="s">
        <v>14</v>
      </c>
      <c r="E226" s="3" t="s">
        <v>26</v>
      </c>
      <c r="F226" s="2" t="s">
        <v>203</v>
      </c>
      <c r="G226" s="4"/>
      <c r="H226" s="4"/>
      <c r="I226" s="12">
        <f>I227</f>
        <v>116.4</v>
      </c>
      <c r="J226" s="12">
        <f t="shared" ref="J226:M226" si="117">J227</f>
        <v>0</v>
      </c>
      <c r="K226" s="12">
        <f t="shared" si="117"/>
        <v>0</v>
      </c>
      <c r="L226" s="12">
        <f t="shared" si="117"/>
        <v>0</v>
      </c>
      <c r="M226" s="12">
        <f t="shared" si="117"/>
        <v>116.4</v>
      </c>
      <c r="N226" s="13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1.5" x14ac:dyDescent="0.2">
      <c r="A227" s="20"/>
      <c r="B227" s="1" t="s">
        <v>15</v>
      </c>
      <c r="C227" s="2">
        <v>905</v>
      </c>
      <c r="D227" s="2" t="s">
        <v>14</v>
      </c>
      <c r="E227" s="3" t="s">
        <v>26</v>
      </c>
      <c r="F227" s="2" t="s">
        <v>203</v>
      </c>
      <c r="G227" s="4">
        <v>600</v>
      </c>
      <c r="H227" s="4"/>
      <c r="I227" s="12">
        <v>116.4</v>
      </c>
      <c r="J227" s="10"/>
      <c r="K227" s="10"/>
      <c r="L227" s="10"/>
      <c r="M227" s="10">
        <f>I227+J227+K227+L227</f>
        <v>116.4</v>
      </c>
      <c r="N227" s="13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">
      <c r="A228" s="20"/>
      <c r="B228" s="1" t="s">
        <v>286</v>
      </c>
      <c r="C228" s="2">
        <v>905</v>
      </c>
      <c r="D228" s="2" t="s">
        <v>14</v>
      </c>
      <c r="E228" s="3" t="s">
        <v>26</v>
      </c>
      <c r="F228" s="2" t="s">
        <v>337</v>
      </c>
      <c r="G228" s="4"/>
      <c r="H228" s="4"/>
      <c r="I228" s="12">
        <f>I229+I231</f>
        <v>13884.8</v>
      </c>
      <c r="J228" s="12">
        <f t="shared" ref="J228:M228" si="118">J229+J231</f>
        <v>0</v>
      </c>
      <c r="K228" s="12">
        <f t="shared" si="118"/>
        <v>0</v>
      </c>
      <c r="L228" s="12">
        <f t="shared" si="118"/>
        <v>0</v>
      </c>
      <c r="M228" s="12">
        <f t="shared" si="118"/>
        <v>13884.800000000001</v>
      </c>
      <c r="N228" s="13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1.5" x14ac:dyDescent="0.2">
      <c r="A229" s="20"/>
      <c r="B229" s="7" t="s">
        <v>74</v>
      </c>
      <c r="C229" s="2">
        <v>905</v>
      </c>
      <c r="D229" s="2" t="s">
        <v>14</v>
      </c>
      <c r="E229" s="3" t="s">
        <v>26</v>
      </c>
      <c r="F229" s="2" t="s">
        <v>306</v>
      </c>
      <c r="G229" s="4"/>
      <c r="H229" s="4"/>
      <c r="I229" s="12">
        <f>I230</f>
        <v>12338.5</v>
      </c>
      <c r="J229" s="12">
        <f t="shared" ref="J229:M229" si="119">J230</f>
        <v>-81.400000000000006</v>
      </c>
      <c r="K229" s="12">
        <f t="shared" si="119"/>
        <v>0</v>
      </c>
      <c r="L229" s="12">
        <f t="shared" si="119"/>
        <v>0</v>
      </c>
      <c r="M229" s="12">
        <f t="shared" si="119"/>
        <v>12257.1</v>
      </c>
      <c r="N229" s="13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1.5" x14ac:dyDescent="0.2">
      <c r="A230" s="20"/>
      <c r="B230" s="1" t="s">
        <v>15</v>
      </c>
      <c r="C230" s="2">
        <v>905</v>
      </c>
      <c r="D230" s="2" t="s">
        <v>14</v>
      </c>
      <c r="E230" s="3" t="s">
        <v>26</v>
      </c>
      <c r="F230" s="2" t="s">
        <v>306</v>
      </c>
      <c r="G230" s="4">
        <v>600</v>
      </c>
      <c r="H230" s="4"/>
      <c r="I230" s="12">
        <v>12338.5</v>
      </c>
      <c r="J230" s="10">
        <v>-81.400000000000006</v>
      </c>
      <c r="K230" s="10"/>
      <c r="L230" s="10"/>
      <c r="M230" s="10">
        <f>I230+J230+K230+L230</f>
        <v>12257.1</v>
      </c>
      <c r="N230" s="13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1.5" x14ac:dyDescent="0.2">
      <c r="A231" s="20"/>
      <c r="B231" s="1" t="s">
        <v>423</v>
      </c>
      <c r="C231" s="2">
        <v>905</v>
      </c>
      <c r="D231" s="2" t="s">
        <v>14</v>
      </c>
      <c r="E231" s="3" t="s">
        <v>26</v>
      </c>
      <c r="F231" s="2" t="s">
        <v>428</v>
      </c>
      <c r="G231" s="4"/>
      <c r="H231" s="4"/>
      <c r="I231" s="12">
        <f>I232</f>
        <v>1546.3</v>
      </c>
      <c r="J231" s="12">
        <f t="shared" ref="J231:M231" si="120">J232</f>
        <v>81.400000000000006</v>
      </c>
      <c r="K231" s="12">
        <f t="shared" si="120"/>
        <v>0</v>
      </c>
      <c r="L231" s="12">
        <f t="shared" si="120"/>
        <v>0</v>
      </c>
      <c r="M231" s="12">
        <f t="shared" si="120"/>
        <v>1627.7</v>
      </c>
      <c r="N231" s="1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1.5" x14ac:dyDescent="0.2">
      <c r="A232" s="20"/>
      <c r="B232" s="1" t="s">
        <v>15</v>
      </c>
      <c r="C232" s="2">
        <v>905</v>
      </c>
      <c r="D232" s="2" t="s">
        <v>14</v>
      </c>
      <c r="E232" s="3" t="s">
        <v>26</v>
      </c>
      <c r="F232" s="2" t="s">
        <v>428</v>
      </c>
      <c r="G232" s="4">
        <v>600</v>
      </c>
      <c r="H232" s="4"/>
      <c r="I232" s="12">
        <v>1546.3</v>
      </c>
      <c r="J232" s="10">
        <v>81.400000000000006</v>
      </c>
      <c r="K232" s="10"/>
      <c r="L232" s="10"/>
      <c r="M232" s="10">
        <f>I232+J232+K232+L232</f>
        <v>1627.7</v>
      </c>
      <c r="N232" s="13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2">
      <c r="A233" s="20"/>
      <c r="B233" s="1" t="s">
        <v>140</v>
      </c>
      <c r="C233" s="2">
        <v>905</v>
      </c>
      <c r="D233" s="2" t="s">
        <v>14</v>
      </c>
      <c r="E233" s="3" t="s">
        <v>26</v>
      </c>
      <c r="F233" s="2" t="s">
        <v>317</v>
      </c>
      <c r="G233" s="4"/>
      <c r="H233" s="4"/>
      <c r="I233" s="12">
        <f>I234+I236+I238+I240</f>
        <v>4827</v>
      </c>
      <c r="J233" s="12">
        <f t="shared" ref="J233:M233" si="121">J234+J236+J238+J240</f>
        <v>0</v>
      </c>
      <c r="K233" s="12">
        <f t="shared" si="121"/>
        <v>0</v>
      </c>
      <c r="L233" s="12">
        <f t="shared" si="121"/>
        <v>0</v>
      </c>
      <c r="M233" s="12">
        <f t="shared" si="121"/>
        <v>4827</v>
      </c>
      <c r="N233" s="13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2">
      <c r="A234" s="20"/>
      <c r="B234" s="1" t="s">
        <v>257</v>
      </c>
      <c r="C234" s="2">
        <v>905</v>
      </c>
      <c r="D234" s="2" t="s">
        <v>14</v>
      </c>
      <c r="E234" s="3" t="s">
        <v>26</v>
      </c>
      <c r="F234" s="2" t="s">
        <v>318</v>
      </c>
      <c r="G234" s="4"/>
      <c r="H234" s="4"/>
      <c r="I234" s="12">
        <f>I235</f>
        <v>100</v>
      </c>
      <c r="J234" s="12">
        <f t="shared" ref="J234:M234" si="122">J235</f>
        <v>0</v>
      </c>
      <c r="K234" s="12">
        <f t="shared" si="122"/>
        <v>0</v>
      </c>
      <c r="L234" s="12">
        <f t="shared" si="122"/>
        <v>0</v>
      </c>
      <c r="M234" s="12">
        <f t="shared" si="122"/>
        <v>100</v>
      </c>
      <c r="N234" s="13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1.5" x14ac:dyDescent="0.2">
      <c r="A235" s="20"/>
      <c r="B235" s="1" t="s">
        <v>15</v>
      </c>
      <c r="C235" s="2">
        <v>905</v>
      </c>
      <c r="D235" s="2" t="s">
        <v>14</v>
      </c>
      <c r="E235" s="3" t="s">
        <v>26</v>
      </c>
      <c r="F235" s="2" t="s">
        <v>318</v>
      </c>
      <c r="G235" s="4">
        <v>600</v>
      </c>
      <c r="H235" s="4"/>
      <c r="I235" s="12">
        <v>100</v>
      </c>
      <c r="J235" s="10"/>
      <c r="K235" s="10"/>
      <c r="L235" s="10"/>
      <c r="M235" s="10">
        <f>I235+J235+K235+L235</f>
        <v>100</v>
      </c>
      <c r="N235" s="13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">
      <c r="A236" s="20"/>
      <c r="B236" s="1" t="s">
        <v>258</v>
      </c>
      <c r="C236" s="2">
        <v>905</v>
      </c>
      <c r="D236" s="2" t="s">
        <v>14</v>
      </c>
      <c r="E236" s="3" t="s">
        <v>26</v>
      </c>
      <c r="F236" s="2" t="s">
        <v>319</v>
      </c>
      <c r="G236" s="4"/>
      <c r="H236" s="4"/>
      <c r="I236" s="12">
        <f>I237</f>
        <v>2</v>
      </c>
      <c r="J236" s="12">
        <f t="shared" ref="J236:M236" si="123">J237</f>
        <v>0</v>
      </c>
      <c r="K236" s="12">
        <f t="shared" si="123"/>
        <v>0</v>
      </c>
      <c r="L236" s="12">
        <f t="shared" si="123"/>
        <v>0</v>
      </c>
      <c r="M236" s="12">
        <f t="shared" si="123"/>
        <v>2</v>
      </c>
      <c r="N236" s="13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1.5" x14ac:dyDescent="0.2">
      <c r="A237" s="20"/>
      <c r="B237" s="1" t="s">
        <v>15</v>
      </c>
      <c r="C237" s="2">
        <v>905</v>
      </c>
      <c r="D237" s="2" t="s">
        <v>14</v>
      </c>
      <c r="E237" s="3" t="s">
        <v>26</v>
      </c>
      <c r="F237" s="2" t="s">
        <v>319</v>
      </c>
      <c r="G237" s="4">
        <v>600</v>
      </c>
      <c r="H237" s="4"/>
      <c r="I237" s="12">
        <v>2</v>
      </c>
      <c r="J237" s="10"/>
      <c r="K237" s="10"/>
      <c r="L237" s="10"/>
      <c r="M237" s="10">
        <f>I237+J237+K237+L237</f>
        <v>2</v>
      </c>
      <c r="N237" s="13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1.5" x14ac:dyDescent="0.2">
      <c r="A238" s="20"/>
      <c r="B238" s="1" t="s">
        <v>405</v>
      </c>
      <c r="C238" s="2">
        <v>905</v>
      </c>
      <c r="D238" s="2" t="s">
        <v>14</v>
      </c>
      <c r="E238" s="3" t="s">
        <v>26</v>
      </c>
      <c r="F238" s="2" t="s">
        <v>320</v>
      </c>
      <c r="G238" s="4"/>
      <c r="H238" s="4"/>
      <c r="I238" s="12">
        <f>I239</f>
        <v>25</v>
      </c>
      <c r="J238" s="12">
        <f t="shared" ref="J238:M238" si="124">J239</f>
        <v>0</v>
      </c>
      <c r="K238" s="12">
        <f t="shared" si="124"/>
        <v>0</v>
      </c>
      <c r="L238" s="12">
        <f t="shared" si="124"/>
        <v>0</v>
      </c>
      <c r="M238" s="12">
        <f t="shared" si="124"/>
        <v>25</v>
      </c>
      <c r="N238" s="13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1.5" x14ac:dyDescent="0.2">
      <c r="A239" s="20"/>
      <c r="B239" s="1" t="s">
        <v>15</v>
      </c>
      <c r="C239" s="2">
        <v>905</v>
      </c>
      <c r="D239" s="2" t="s">
        <v>14</v>
      </c>
      <c r="E239" s="3" t="s">
        <v>26</v>
      </c>
      <c r="F239" s="2" t="s">
        <v>320</v>
      </c>
      <c r="G239" s="4">
        <v>600</v>
      </c>
      <c r="H239" s="4"/>
      <c r="I239" s="12">
        <v>25</v>
      </c>
      <c r="J239" s="10"/>
      <c r="K239" s="10"/>
      <c r="L239" s="10"/>
      <c r="M239" s="10">
        <f>I239+J239+K239+L239</f>
        <v>25</v>
      </c>
      <c r="N239" s="13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1.5" x14ac:dyDescent="0.2">
      <c r="A240" s="20"/>
      <c r="B240" s="1" t="s">
        <v>356</v>
      </c>
      <c r="C240" s="2">
        <v>905</v>
      </c>
      <c r="D240" s="2" t="s">
        <v>14</v>
      </c>
      <c r="E240" s="3" t="s">
        <v>26</v>
      </c>
      <c r="F240" s="2" t="s">
        <v>357</v>
      </c>
      <c r="G240" s="4"/>
      <c r="H240" s="4"/>
      <c r="I240" s="12">
        <f>I241</f>
        <v>4700</v>
      </c>
      <c r="J240" s="12">
        <f t="shared" ref="J240:M240" si="125">J241</f>
        <v>0</v>
      </c>
      <c r="K240" s="12">
        <f t="shared" si="125"/>
        <v>0</v>
      </c>
      <c r="L240" s="12">
        <f t="shared" si="125"/>
        <v>0</v>
      </c>
      <c r="M240" s="12">
        <f t="shared" si="125"/>
        <v>4700</v>
      </c>
      <c r="N240" s="13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1.5" x14ac:dyDescent="0.2">
      <c r="A241" s="20"/>
      <c r="B241" s="1" t="s">
        <v>15</v>
      </c>
      <c r="C241" s="2">
        <v>905</v>
      </c>
      <c r="D241" s="2" t="s">
        <v>14</v>
      </c>
      <c r="E241" s="3" t="s">
        <v>26</v>
      </c>
      <c r="F241" s="2" t="s">
        <v>357</v>
      </c>
      <c r="G241" s="4">
        <v>600</v>
      </c>
      <c r="H241" s="4"/>
      <c r="I241" s="12">
        <v>4700</v>
      </c>
      <c r="J241" s="10"/>
      <c r="K241" s="10"/>
      <c r="L241" s="10"/>
      <c r="M241" s="10">
        <f>I241+J241+K241+L241</f>
        <v>4700</v>
      </c>
      <c r="N241" s="13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2">
      <c r="A242" s="20"/>
      <c r="B242" s="1" t="s">
        <v>136</v>
      </c>
      <c r="C242" s="2">
        <v>905</v>
      </c>
      <c r="D242" s="3" t="s">
        <v>14</v>
      </c>
      <c r="E242" s="3" t="s">
        <v>26</v>
      </c>
      <c r="F242" s="2" t="s">
        <v>321</v>
      </c>
      <c r="G242" s="4"/>
      <c r="H242" s="4"/>
      <c r="I242" s="12">
        <f>I243</f>
        <v>310</v>
      </c>
      <c r="J242" s="12">
        <f t="shared" ref="J242:M242" si="126">J243</f>
        <v>0</v>
      </c>
      <c r="K242" s="12">
        <f t="shared" si="126"/>
        <v>0</v>
      </c>
      <c r="L242" s="12">
        <f t="shared" si="126"/>
        <v>0</v>
      </c>
      <c r="M242" s="12">
        <f t="shared" si="126"/>
        <v>310</v>
      </c>
      <c r="N242" s="13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3" customHeight="1" x14ac:dyDescent="0.2">
      <c r="A243" s="20"/>
      <c r="B243" s="1" t="s">
        <v>15</v>
      </c>
      <c r="C243" s="2">
        <v>905</v>
      </c>
      <c r="D243" s="3" t="s">
        <v>14</v>
      </c>
      <c r="E243" s="3" t="s">
        <v>26</v>
      </c>
      <c r="F243" s="2" t="s">
        <v>321</v>
      </c>
      <c r="G243" s="4">
        <v>600</v>
      </c>
      <c r="H243" s="4"/>
      <c r="I243" s="12">
        <v>310</v>
      </c>
      <c r="J243" s="10"/>
      <c r="K243" s="10"/>
      <c r="L243" s="10"/>
      <c r="M243" s="10">
        <f>I243+J243+K243+L243</f>
        <v>310</v>
      </c>
      <c r="N243" s="13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1.5" x14ac:dyDescent="0.2">
      <c r="A244" s="20"/>
      <c r="B244" s="7" t="s">
        <v>70</v>
      </c>
      <c r="C244" s="2">
        <v>905</v>
      </c>
      <c r="D244" s="3" t="s">
        <v>14</v>
      </c>
      <c r="E244" s="3" t="s">
        <v>26</v>
      </c>
      <c r="F244" s="2" t="s">
        <v>159</v>
      </c>
      <c r="G244" s="4" t="s">
        <v>0</v>
      </c>
      <c r="H244" s="4"/>
      <c r="I244" s="12">
        <f>I245</f>
        <v>4</v>
      </c>
      <c r="J244" s="12">
        <f t="shared" ref="J244:M245" si="127">J245</f>
        <v>0</v>
      </c>
      <c r="K244" s="12">
        <f t="shared" si="127"/>
        <v>0</v>
      </c>
      <c r="L244" s="12">
        <f t="shared" si="127"/>
        <v>0</v>
      </c>
      <c r="M244" s="12">
        <f t="shared" si="127"/>
        <v>4</v>
      </c>
      <c r="N244" s="13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1.5" x14ac:dyDescent="0.2">
      <c r="A245" s="20"/>
      <c r="B245" s="1" t="s">
        <v>161</v>
      </c>
      <c r="C245" s="2">
        <v>905</v>
      </c>
      <c r="D245" s="3" t="s">
        <v>14</v>
      </c>
      <c r="E245" s="3" t="s">
        <v>26</v>
      </c>
      <c r="F245" s="2" t="s">
        <v>160</v>
      </c>
      <c r="G245" s="4" t="s">
        <v>0</v>
      </c>
      <c r="H245" s="4"/>
      <c r="I245" s="12">
        <f>I246</f>
        <v>4</v>
      </c>
      <c r="J245" s="12">
        <f t="shared" si="127"/>
        <v>0</v>
      </c>
      <c r="K245" s="12">
        <f t="shared" si="127"/>
        <v>0</v>
      </c>
      <c r="L245" s="12">
        <f t="shared" si="127"/>
        <v>0</v>
      </c>
      <c r="M245" s="12">
        <f t="shared" si="127"/>
        <v>4</v>
      </c>
      <c r="N245" s="13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1.5" x14ac:dyDescent="0.2">
      <c r="A246" s="20"/>
      <c r="B246" s="1" t="s">
        <v>15</v>
      </c>
      <c r="C246" s="2">
        <v>905</v>
      </c>
      <c r="D246" s="3" t="s">
        <v>14</v>
      </c>
      <c r="E246" s="3" t="s">
        <v>26</v>
      </c>
      <c r="F246" s="2" t="s">
        <v>160</v>
      </c>
      <c r="G246" s="4" t="s">
        <v>16</v>
      </c>
      <c r="H246" s="4"/>
      <c r="I246" s="12">
        <v>4</v>
      </c>
      <c r="J246" s="10"/>
      <c r="K246" s="10"/>
      <c r="L246" s="10"/>
      <c r="M246" s="10">
        <f>I246+J246+K246+L246</f>
        <v>4</v>
      </c>
      <c r="N246" s="13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2">
      <c r="A247" s="20"/>
      <c r="B247" s="1" t="s">
        <v>42</v>
      </c>
      <c r="C247" s="2">
        <v>905</v>
      </c>
      <c r="D247" s="3" t="s">
        <v>14</v>
      </c>
      <c r="E247" s="3" t="s">
        <v>14</v>
      </c>
      <c r="F247" s="2"/>
      <c r="G247" s="4"/>
      <c r="H247" s="4"/>
      <c r="I247" s="12">
        <f t="shared" ref="I247:M247" si="128">I248</f>
        <v>1144.0999999999999</v>
      </c>
      <c r="J247" s="12">
        <f t="shared" si="128"/>
        <v>0</v>
      </c>
      <c r="K247" s="12">
        <f t="shared" si="128"/>
        <v>0</v>
      </c>
      <c r="L247" s="12">
        <f t="shared" si="128"/>
        <v>0</v>
      </c>
      <c r="M247" s="12">
        <f t="shared" si="128"/>
        <v>1144.0999999999999</v>
      </c>
      <c r="N247" s="13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2">
      <c r="A248" s="20" t="s">
        <v>0</v>
      </c>
      <c r="B248" s="7" t="s">
        <v>87</v>
      </c>
      <c r="C248" s="2">
        <v>905</v>
      </c>
      <c r="D248" s="2" t="s">
        <v>14</v>
      </c>
      <c r="E248" s="3" t="s">
        <v>14</v>
      </c>
      <c r="F248" s="2" t="s">
        <v>182</v>
      </c>
      <c r="G248" s="4" t="s">
        <v>0</v>
      </c>
      <c r="H248" s="4"/>
      <c r="I248" s="12">
        <f t="shared" ref="I248:M250" si="129">I249</f>
        <v>1144.0999999999999</v>
      </c>
      <c r="J248" s="12">
        <f t="shared" si="129"/>
        <v>0</v>
      </c>
      <c r="K248" s="12">
        <f t="shared" si="129"/>
        <v>0</v>
      </c>
      <c r="L248" s="12">
        <f t="shared" si="129"/>
        <v>0</v>
      </c>
      <c r="M248" s="12">
        <f t="shared" si="129"/>
        <v>1144.0999999999999</v>
      </c>
      <c r="N248" s="13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2">
      <c r="A249" s="1" t="s">
        <v>0</v>
      </c>
      <c r="B249" s="1" t="s">
        <v>89</v>
      </c>
      <c r="C249" s="2">
        <v>905</v>
      </c>
      <c r="D249" s="2" t="s">
        <v>14</v>
      </c>
      <c r="E249" s="3" t="s">
        <v>14</v>
      </c>
      <c r="F249" s="2" t="s">
        <v>193</v>
      </c>
      <c r="G249" s="4" t="s">
        <v>0</v>
      </c>
      <c r="H249" s="4"/>
      <c r="I249" s="12">
        <f>I250+I252</f>
        <v>1144.0999999999999</v>
      </c>
      <c r="J249" s="12">
        <f t="shared" ref="J249:M249" si="130">J250+J252</f>
        <v>0</v>
      </c>
      <c r="K249" s="12">
        <f t="shared" si="130"/>
        <v>0</v>
      </c>
      <c r="L249" s="12">
        <f t="shared" si="130"/>
        <v>0</v>
      </c>
      <c r="M249" s="12">
        <f t="shared" si="130"/>
        <v>1144.0999999999999</v>
      </c>
      <c r="N249" s="13"/>
      <c r="O249" s="6"/>
      <c r="P249" s="11">
        <f>M247+M420</f>
        <v>1194.0999999999999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4.5" customHeight="1" x14ac:dyDescent="0.2">
      <c r="A250" s="20"/>
      <c r="B250" s="1" t="s">
        <v>406</v>
      </c>
      <c r="C250" s="2">
        <v>905</v>
      </c>
      <c r="D250" s="2" t="s">
        <v>14</v>
      </c>
      <c r="E250" s="3" t="s">
        <v>14</v>
      </c>
      <c r="F250" s="2" t="s">
        <v>300</v>
      </c>
      <c r="G250" s="4" t="s">
        <v>0</v>
      </c>
      <c r="H250" s="4"/>
      <c r="I250" s="12">
        <f t="shared" si="129"/>
        <v>218</v>
      </c>
      <c r="J250" s="12">
        <f t="shared" si="129"/>
        <v>0</v>
      </c>
      <c r="K250" s="12">
        <f t="shared" si="129"/>
        <v>0</v>
      </c>
      <c r="L250" s="12">
        <f t="shared" si="129"/>
        <v>0</v>
      </c>
      <c r="M250" s="12">
        <f t="shared" si="129"/>
        <v>218</v>
      </c>
      <c r="N250" s="13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1.5" x14ac:dyDescent="0.2">
      <c r="A251" s="20"/>
      <c r="B251" s="1" t="s">
        <v>15</v>
      </c>
      <c r="C251" s="2">
        <v>905</v>
      </c>
      <c r="D251" s="2" t="s">
        <v>14</v>
      </c>
      <c r="E251" s="3" t="s">
        <v>14</v>
      </c>
      <c r="F251" s="2" t="s">
        <v>300</v>
      </c>
      <c r="G251" s="4">
        <v>600</v>
      </c>
      <c r="H251" s="4"/>
      <c r="I251" s="12">
        <v>218</v>
      </c>
      <c r="J251" s="10"/>
      <c r="K251" s="10"/>
      <c r="L251" s="10"/>
      <c r="M251" s="10">
        <f>I251+J251+K251+L251</f>
        <v>218</v>
      </c>
      <c r="N251" s="13"/>
      <c r="O251" s="11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1.5" x14ac:dyDescent="0.2">
      <c r="A252" s="20"/>
      <c r="B252" s="1" t="str">
        <f>'[1]2018'!B304</f>
        <v>Обеспечение отдыха и оздоровления детей в оздоровительных лагерях с дневным пребыванием детей на базе образовательных организаций</v>
      </c>
      <c r="C252" s="2">
        <f>'[1]2018'!C304</f>
        <v>905</v>
      </c>
      <c r="D252" s="2" t="str">
        <f>'[1]2018'!D304</f>
        <v>07</v>
      </c>
      <c r="E252" s="3" t="str">
        <f>'[1]2018'!E304</f>
        <v>07</v>
      </c>
      <c r="F252" s="2" t="str">
        <f>'[1]2018'!F304</f>
        <v>62 2 03 60110</v>
      </c>
      <c r="G252" s="4"/>
      <c r="H252" s="4"/>
      <c r="I252" s="12">
        <f>I253</f>
        <v>926.1</v>
      </c>
      <c r="J252" s="12">
        <f t="shared" ref="J252:M252" si="131">J253</f>
        <v>0</v>
      </c>
      <c r="K252" s="12">
        <f t="shared" si="131"/>
        <v>0</v>
      </c>
      <c r="L252" s="12">
        <f t="shared" si="131"/>
        <v>0</v>
      </c>
      <c r="M252" s="12">
        <f t="shared" si="131"/>
        <v>926.1</v>
      </c>
      <c r="N252" s="13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1.5" x14ac:dyDescent="0.2">
      <c r="A253" s="20"/>
      <c r="B253" s="1" t="str">
        <f>'[1]2018'!B305</f>
        <v>Предоставление субсидий бюджетным, автономным учреждениям и иным некоммерческим организациям</v>
      </c>
      <c r="C253" s="2">
        <f>'[1]2018'!C305</f>
        <v>905</v>
      </c>
      <c r="D253" s="2" t="str">
        <f>'[1]2018'!D305</f>
        <v>07</v>
      </c>
      <c r="E253" s="3" t="str">
        <f>'[1]2018'!E305</f>
        <v>07</v>
      </c>
      <c r="F253" s="2" t="str">
        <f>'[1]2018'!F305</f>
        <v>62 2 03 60110</v>
      </c>
      <c r="G253" s="4">
        <f>'[1]2018'!G305</f>
        <v>600</v>
      </c>
      <c r="H253" s="4"/>
      <c r="I253" s="12">
        <v>926.1</v>
      </c>
      <c r="J253" s="10"/>
      <c r="K253" s="10"/>
      <c r="L253" s="10"/>
      <c r="M253" s="10">
        <f>I253+J253+K253+L253</f>
        <v>926.1</v>
      </c>
      <c r="N253" s="13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">
      <c r="A254" s="16"/>
      <c r="B254" s="1" t="s">
        <v>43</v>
      </c>
      <c r="C254" s="2">
        <v>905</v>
      </c>
      <c r="D254" s="3" t="s">
        <v>14</v>
      </c>
      <c r="E254" s="3" t="s">
        <v>19</v>
      </c>
      <c r="F254" s="2"/>
      <c r="G254" s="4"/>
      <c r="H254" s="4"/>
      <c r="I254" s="12">
        <f>I255+I260</f>
        <v>13347.8</v>
      </c>
      <c r="J254" s="12">
        <f t="shared" ref="J254:M254" si="132">J255+J260</f>
        <v>41.2</v>
      </c>
      <c r="K254" s="12">
        <f t="shared" si="132"/>
        <v>0</v>
      </c>
      <c r="L254" s="12">
        <f t="shared" si="132"/>
        <v>0</v>
      </c>
      <c r="M254" s="12">
        <f t="shared" si="132"/>
        <v>13529.599999999999</v>
      </c>
      <c r="N254" s="13"/>
      <c r="O254" s="11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2">
      <c r="A255" s="20"/>
      <c r="B255" s="1" t="s">
        <v>31</v>
      </c>
      <c r="C255" s="2">
        <v>905</v>
      </c>
      <c r="D255" s="3" t="s">
        <v>14</v>
      </c>
      <c r="E255" s="3" t="s">
        <v>19</v>
      </c>
      <c r="F255" s="2" t="s">
        <v>147</v>
      </c>
      <c r="G255" s="4"/>
      <c r="H255" s="4"/>
      <c r="I255" s="12">
        <f>I256+I258</f>
        <v>924.7</v>
      </c>
      <c r="J255" s="12">
        <f t="shared" ref="J255:M255" si="133">J256+J258</f>
        <v>0</v>
      </c>
      <c r="K255" s="12">
        <f t="shared" si="133"/>
        <v>0</v>
      </c>
      <c r="L255" s="12">
        <f t="shared" si="133"/>
        <v>0</v>
      </c>
      <c r="M255" s="12">
        <f t="shared" si="133"/>
        <v>1065.3000000000002</v>
      </c>
      <c r="N255" s="13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1.5" x14ac:dyDescent="0.2">
      <c r="A256" s="1"/>
      <c r="B256" s="1" t="s">
        <v>92</v>
      </c>
      <c r="C256" s="2">
        <v>905</v>
      </c>
      <c r="D256" s="2" t="s">
        <v>14</v>
      </c>
      <c r="E256" s="2" t="s">
        <v>19</v>
      </c>
      <c r="F256" s="2" t="s">
        <v>249</v>
      </c>
      <c r="G256" s="4"/>
      <c r="H256" s="4"/>
      <c r="I256" s="12">
        <f>I257</f>
        <v>403.5</v>
      </c>
      <c r="J256" s="12">
        <f t="shared" ref="J256:M256" si="134">J257</f>
        <v>0</v>
      </c>
      <c r="K256" s="12">
        <f t="shared" si="134"/>
        <v>0</v>
      </c>
      <c r="L256" s="12">
        <f t="shared" si="134"/>
        <v>0</v>
      </c>
      <c r="M256" s="12">
        <f t="shared" si="134"/>
        <v>544.1</v>
      </c>
      <c r="N256" s="13"/>
      <c r="O256" s="11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47.25" x14ac:dyDescent="0.2">
      <c r="A257" s="20" t="s">
        <v>0</v>
      </c>
      <c r="B257" s="1" t="s">
        <v>21</v>
      </c>
      <c r="C257" s="2">
        <v>905</v>
      </c>
      <c r="D257" s="2" t="s">
        <v>14</v>
      </c>
      <c r="E257" s="2" t="s">
        <v>19</v>
      </c>
      <c r="F257" s="2" t="s">
        <v>249</v>
      </c>
      <c r="G257" s="4" t="s">
        <v>22</v>
      </c>
      <c r="H257" s="4"/>
      <c r="I257" s="12">
        <v>403.5</v>
      </c>
      <c r="J257" s="10"/>
      <c r="K257" s="10"/>
      <c r="L257" s="10"/>
      <c r="M257" s="10">
        <v>544.1</v>
      </c>
      <c r="N257" s="13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47.25" x14ac:dyDescent="0.2">
      <c r="A258" s="1"/>
      <c r="B258" s="1" t="s">
        <v>407</v>
      </c>
      <c r="C258" s="2">
        <v>905</v>
      </c>
      <c r="D258" s="2" t="s">
        <v>14</v>
      </c>
      <c r="E258" s="2" t="s">
        <v>19</v>
      </c>
      <c r="F258" s="8" t="s">
        <v>340</v>
      </c>
      <c r="G258" s="4"/>
      <c r="H258" s="4"/>
      <c r="I258" s="12">
        <f>I259</f>
        <v>521.20000000000005</v>
      </c>
      <c r="J258" s="12">
        <f t="shared" ref="J258:M258" si="135">J259</f>
        <v>0</v>
      </c>
      <c r="K258" s="12">
        <f t="shared" si="135"/>
        <v>0</v>
      </c>
      <c r="L258" s="12">
        <f t="shared" si="135"/>
        <v>0</v>
      </c>
      <c r="M258" s="12">
        <f t="shared" si="135"/>
        <v>521.20000000000005</v>
      </c>
      <c r="N258" s="13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">
      <c r="A259" s="1"/>
      <c r="B259" s="1" t="s">
        <v>187</v>
      </c>
      <c r="C259" s="2">
        <v>905</v>
      </c>
      <c r="D259" s="2" t="s">
        <v>14</v>
      </c>
      <c r="E259" s="2" t="s">
        <v>19</v>
      </c>
      <c r="F259" s="8" t="s">
        <v>340</v>
      </c>
      <c r="G259" s="4">
        <v>200</v>
      </c>
      <c r="H259" s="4"/>
      <c r="I259" s="12">
        <v>521.20000000000005</v>
      </c>
      <c r="J259" s="10"/>
      <c r="K259" s="10"/>
      <c r="L259" s="10"/>
      <c r="M259" s="10">
        <f>I259+J259+K259+L259</f>
        <v>521.20000000000005</v>
      </c>
      <c r="N259" s="13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2">
      <c r="A260" s="1"/>
      <c r="B260" s="7" t="s">
        <v>87</v>
      </c>
      <c r="C260" s="2">
        <v>905</v>
      </c>
      <c r="D260" s="2" t="s">
        <v>14</v>
      </c>
      <c r="E260" s="3" t="s">
        <v>19</v>
      </c>
      <c r="F260" s="2" t="s">
        <v>182</v>
      </c>
      <c r="G260" s="4"/>
      <c r="H260" s="4"/>
      <c r="I260" s="12">
        <f>I261</f>
        <v>12423.099999999999</v>
      </c>
      <c r="J260" s="12">
        <f t="shared" ref="J260:M260" si="136">J261</f>
        <v>41.2</v>
      </c>
      <c r="K260" s="12">
        <f t="shared" si="136"/>
        <v>0</v>
      </c>
      <c r="L260" s="12">
        <f t="shared" si="136"/>
        <v>0</v>
      </c>
      <c r="M260" s="12">
        <f t="shared" si="136"/>
        <v>12464.3</v>
      </c>
      <c r="N260" s="13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1.5" x14ac:dyDescent="0.2">
      <c r="A261" s="20" t="s">
        <v>0</v>
      </c>
      <c r="B261" s="1" t="s">
        <v>91</v>
      </c>
      <c r="C261" s="2">
        <v>905</v>
      </c>
      <c r="D261" s="2" t="s">
        <v>14</v>
      </c>
      <c r="E261" s="2" t="s">
        <v>19</v>
      </c>
      <c r="F261" s="2" t="s">
        <v>205</v>
      </c>
      <c r="G261" s="4" t="s">
        <v>0</v>
      </c>
      <c r="H261" s="4"/>
      <c r="I261" s="12">
        <f>I262+I267+I272</f>
        <v>12423.099999999999</v>
      </c>
      <c r="J261" s="12">
        <f t="shared" ref="J261:M261" si="137">J262+J267+J272</f>
        <v>41.2</v>
      </c>
      <c r="K261" s="12">
        <f t="shared" si="137"/>
        <v>0</v>
      </c>
      <c r="L261" s="12">
        <f t="shared" si="137"/>
        <v>0</v>
      </c>
      <c r="M261" s="12">
        <f t="shared" si="137"/>
        <v>12464.3</v>
      </c>
      <c r="N261" s="13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2.5" customHeight="1" x14ac:dyDescent="0.2">
      <c r="A262" s="20"/>
      <c r="B262" s="1" t="s">
        <v>307</v>
      </c>
      <c r="C262" s="2">
        <v>905</v>
      </c>
      <c r="D262" s="2" t="s">
        <v>14</v>
      </c>
      <c r="E262" s="2" t="s">
        <v>19</v>
      </c>
      <c r="F262" s="2" t="s">
        <v>310</v>
      </c>
      <c r="G262" s="4"/>
      <c r="H262" s="4"/>
      <c r="I262" s="12">
        <f>I263</f>
        <v>3883.5</v>
      </c>
      <c r="J262" s="12">
        <f t="shared" ref="J262:M262" si="138">J263</f>
        <v>41.2</v>
      </c>
      <c r="K262" s="12">
        <f t="shared" si="138"/>
        <v>0</v>
      </c>
      <c r="L262" s="12">
        <f t="shared" si="138"/>
        <v>0</v>
      </c>
      <c r="M262" s="12">
        <f t="shared" si="138"/>
        <v>3924.7000000000003</v>
      </c>
      <c r="N262" s="13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">
      <c r="A263" s="1" t="s">
        <v>0</v>
      </c>
      <c r="B263" s="1" t="s">
        <v>79</v>
      </c>
      <c r="C263" s="2">
        <v>905</v>
      </c>
      <c r="D263" s="2" t="s">
        <v>14</v>
      </c>
      <c r="E263" s="2" t="s">
        <v>19</v>
      </c>
      <c r="F263" s="2" t="s">
        <v>206</v>
      </c>
      <c r="G263" s="4" t="s">
        <v>0</v>
      </c>
      <c r="H263" s="4"/>
      <c r="I263" s="12">
        <f>I264+I265+I266</f>
        <v>3883.5</v>
      </c>
      <c r="J263" s="12">
        <f t="shared" ref="J263:M263" si="139">J264+J265+J266</f>
        <v>41.2</v>
      </c>
      <c r="K263" s="12">
        <f t="shared" si="139"/>
        <v>0</v>
      </c>
      <c r="L263" s="12">
        <f t="shared" si="139"/>
        <v>0</v>
      </c>
      <c r="M263" s="12">
        <f t="shared" si="139"/>
        <v>3924.7000000000003</v>
      </c>
      <c r="N263" s="13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47.25" x14ac:dyDescent="0.2">
      <c r="A264" s="1" t="s">
        <v>0</v>
      </c>
      <c r="B264" s="1" t="s">
        <v>21</v>
      </c>
      <c r="C264" s="2">
        <v>905</v>
      </c>
      <c r="D264" s="2" t="s">
        <v>14</v>
      </c>
      <c r="E264" s="2" t="s">
        <v>19</v>
      </c>
      <c r="F264" s="2" t="s">
        <v>206</v>
      </c>
      <c r="G264" s="4" t="s">
        <v>22</v>
      </c>
      <c r="H264" s="4"/>
      <c r="I264" s="12">
        <v>3484.8</v>
      </c>
      <c r="J264" s="10"/>
      <c r="K264" s="10"/>
      <c r="L264" s="10"/>
      <c r="M264" s="10">
        <f t="shared" ref="M264" si="140">I264+J264+K264+L264</f>
        <v>3484.8</v>
      </c>
      <c r="N264" s="13"/>
      <c r="O264" s="11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">
      <c r="A265" s="20" t="s">
        <v>0</v>
      </c>
      <c r="B265" s="1" t="s">
        <v>187</v>
      </c>
      <c r="C265" s="2">
        <v>905</v>
      </c>
      <c r="D265" s="2" t="s">
        <v>14</v>
      </c>
      <c r="E265" s="2" t="s">
        <v>19</v>
      </c>
      <c r="F265" s="2" t="s">
        <v>206</v>
      </c>
      <c r="G265" s="4" t="s">
        <v>12</v>
      </c>
      <c r="H265" s="4"/>
      <c r="I265" s="12">
        <v>381.1</v>
      </c>
      <c r="J265" s="10">
        <v>41.2</v>
      </c>
      <c r="K265" s="10"/>
      <c r="L265" s="10"/>
      <c r="M265" s="10">
        <v>415.4</v>
      </c>
      <c r="N265" s="13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">
      <c r="A266" s="20" t="s">
        <v>0</v>
      </c>
      <c r="B266" s="1" t="s">
        <v>23</v>
      </c>
      <c r="C266" s="2">
        <v>905</v>
      </c>
      <c r="D266" s="2" t="s">
        <v>14</v>
      </c>
      <c r="E266" s="2" t="s">
        <v>19</v>
      </c>
      <c r="F266" s="2" t="s">
        <v>206</v>
      </c>
      <c r="G266" s="4" t="s">
        <v>24</v>
      </c>
      <c r="H266" s="4"/>
      <c r="I266" s="12">
        <v>17.600000000000001</v>
      </c>
      <c r="J266" s="10"/>
      <c r="K266" s="10"/>
      <c r="L266" s="10"/>
      <c r="M266" s="10">
        <v>24.5</v>
      </c>
      <c r="N266" s="13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1.5" x14ac:dyDescent="0.2">
      <c r="A267" s="20"/>
      <c r="B267" s="1" t="s">
        <v>311</v>
      </c>
      <c r="C267" s="2">
        <v>905</v>
      </c>
      <c r="D267" s="3" t="s">
        <v>14</v>
      </c>
      <c r="E267" s="3" t="s">
        <v>19</v>
      </c>
      <c r="F267" s="2" t="s">
        <v>312</v>
      </c>
      <c r="G267" s="4"/>
      <c r="H267" s="4"/>
      <c r="I267" s="12">
        <f>I268</f>
        <v>7204.8</v>
      </c>
      <c r="J267" s="12">
        <f t="shared" ref="J267:M267" si="141">J268</f>
        <v>0</v>
      </c>
      <c r="K267" s="12">
        <f t="shared" si="141"/>
        <v>0</v>
      </c>
      <c r="L267" s="12">
        <f t="shared" si="141"/>
        <v>0</v>
      </c>
      <c r="M267" s="12">
        <f t="shared" si="141"/>
        <v>7204.8</v>
      </c>
      <c r="N267" s="13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1" customHeight="1" x14ac:dyDescent="0.2">
      <c r="A268" s="20"/>
      <c r="B268" s="1" t="s">
        <v>314</v>
      </c>
      <c r="C268" s="2">
        <v>905</v>
      </c>
      <c r="D268" s="3" t="s">
        <v>14</v>
      </c>
      <c r="E268" s="3" t="s">
        <v>19</v>
      </c>
      <c r="F268" s="2" t="s">
        <v>207</v>
      </c>
      <c r="G268" s="4"/>
      <c r="H268" s="4"/>
      <c r="I268" s="12">
        <f>I269+I270+I271</f>
        <v>7204.8</v>
      </c>
      <c r="J268" s="12">
        <f t="shared" ref="J268:M268" si="142">J269+J270+J271</f>
        <v>0</v>
      </c>
      <c r="K268" s="12">
        <f t="shared" si="142"/>
        <v>0</v>
      </c>
      <c r="L268" s="12">
        <f t="shared" si="142"/>
        <v>0</v>
      </c>
      <c r="M268" s="12">
        <f t="shared" si="142"/>
        <v>7204.8</v>
      </c>
      <c r="N268" s="13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47.25" x14ac:dyDescent="0.2">
      <c r="A269" s="20"/>
      <c r="B269" s="1" t="s">
        <v>21</v>
      </c>
      <c r="C269" s="2">
        <v>905</v>
      </c>
      <c r="D269" s="3" t="s">
        <v>14</v>
      </c>
      <c r="E269" s="3" t="s">
        <v>19</v>
      </c>
      <c r="F269" s="2" t="s">
        <v>207</v>
      </c>
      <c r="G269" s="4">
        <v>100</v>
      </c>
      <c r="H269" s="4"/>
      <c r="I269" s="12">
        <v>6399.4</v>
      </c>
      <c r="J269" s="10"/>
      <c r="K269" s="10"/>
      <c r="L269" s="10"/>
      <c r="M269" s="10">
        <f t="shared" ref="M269:M271" si="143">I269+J269+K269+L269</f>
        <v>6399.4</v>
      </c>
      <c r="N269" s="13"/>
      <c r="O269" s="11"/>
      <c r="P269" s="11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">
      <c r="A270" s="20"/>
      <c r="B270" s="1" t="s">
        <v>187</v>
      </c>
      <c r="C270" s="2">
        <v>905</v>
      </c>
      <c r="D270" s="3" t="s">
        <v>14</v>
      </c>
      <c r="E270" s="3" t="s">
        <v>19</v>
      </c>
      <c r="F270" s="2" t="s">
        <v>207</v>
      </c>
      <c r="G270" s="4">
        <v>200</v>
      </c>
      <c r="H270" s="4"/>
      <c r="I270" s="12">
        <v>797.8</v>
      </c>
      <c r="J270" s="10"/>
      <c r="K270" s="10"/>
      <c r="L270" s="10"/>
      <c r="M270" s="10">
        <f t="shared" si="143"/>
        <v>797.8</v>
      </c>
      <c r="N270" s="13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">
      <c r="A271" s="20"/>
      <c r="B271" s="1" t="s">
        <v>23</v>
      </c>
      <c r="C271" s="2">
        <v>905</v>
      </c>
      <c r="D271" s="3" t="s">
        <v>14</v>
      </c>
      <c r="E271" s="3" t="s">
        <v>19</v>
      </c>
      <c r="F271" s="2" t="s">
        <v>207</v>
      </c>
      <c r="G271" s="4">
        <v>800</v>
      </c>
      <c r="H271" s="4"/>
      <c r="I271" s="12">
        <v>7.6</v>
      </c>
      <c r="J271" s="10"/>
      <c r="K271" s="10"/>
      <c r="L271" s="10"/>
      <c r="M271" s="10">
        <f t="shared" si="143"/>
        <v>7.6</v>
      </c>
      <c r="N271" s="13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1.5" x14ac:dyDescent="0.2">
      <c r="A272" s="20"/>
      <c r="B272" s="1" t="s">
        <v>313</v>
      </c>
      <c r="C272" s="2">
        <v>905</v>
      </c>
      <c r="D272" s="3" t="s">
        <v>14</v>
      </c>
      <c r="E272" s="3" t="s">
        <v>19</v>
      </c>
      <c r="F272" s="2" t="s">
        <v>315</v>
      </c>
      <c r="G272" s="4"/>
      <c r="H272" s="4"/>
      <c r="I272" s="12">
        <f>I273</f>
        <v>1334.8</v>
      </c>
      <c r="J272" s="12">
        <f t="shared" ref="J272:M272" si="144">J273</f>
        <v>0</v>
      </c>
      <c r="K272" s="12">
        <f t="shared" si="144"/>
        <v>0</v>
      </c>
      <c r="L272" s="12">
        <f t="shared" si="144"/>
        <v>0</v>
      </c>
      <c r="M272" s="12">
        <f t="shared" si="144"/>
        <v>1334.8</v>
      </c>
      <c r="N272" s="13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">
      <c r="A273" s="20"/>
      <c r="B273" s="1" t="s">
        <v>314</v>
      </c>
      <c r="C273" s="2">
        <v>905</v>
      </c>
      <c r="D273" s="3" t="s">
        <v>14</v>
      </c>
      <c r="E273" s="3" t="s">
        <v>19</v>
      </c>
      <c r="F273" s="2" t="s">
        <v>208</v>
      </c>
      <c r="G273" s="4"/>
      <c r="H273" s="4"/>
      <c r="I273" s="12">
        <f>I274+I275+I276</f>
        <v>1334.8</v>
      </c>
      <c r="J273" s="12">
        <f t="shared" ref="J273:M273" si="145">J274+J275+J276</f>
        <v>0</v>
      </c>
      <c r="K273" s="12">
        <f t="shared" si="145"/>
        <v>0</v>
      </c>
      <c r="L273" s="12">
        <f t="shared" si="145"/>
        <v>0</v>
      </c>
      <c r="M273" s="12">
        <f t="shared" si="145"/>
        <v>1334.8</v>
      </c>
      <c r="N273" s="13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47.25" x14ac:dyDescent="0.2">
      <c r="A274" s="20"/>
      <c r="B274" s="1" t="s">
        <v>21</v>
      </c>
      <c r="C274" s="2">
        <v>905</v>
      </c>
      <c r="D274" s="3" t="s">
        <v>14</v>
      </c>
      <c r="E274" s="3" t="s">
        <v>19</v>
      </c>
      <c r="F274" s="2" t="s">
        <v>208</v>
      </c>
      <c r="G274" s="4">
        <v>100</v>
      </c>
      <c r="H274" s="4"/>
      <c r="I274" s="12">
        <v>1190.5999999999999</v>
      </c>
      <c r="J274" s="10"/>
      <c r="K274" s="10"/>
      <c r="L274" s="10"/>
      <c r="M274" s="10">
        <f t="shared" ref="M274:M276" si="146">I274+J274+K274+L274</f>
        <v>1190.5999999999999</v>
      </c>
      <c r="N274" s="13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2">
      <c r="A275" s="20"/>
      <c r="B275" s="1" t="s">
        <v>187</v>
      </c>
      <c r="C275" s="2">
        <v>905</v>
      </c>
      <c r="D275" s="3" t="s">
        <v>14</v>
      </c>
      <c r="E275" s="3" t="s">
        <v>19</v>
      </c>
      <c r="F275" s="2" t="s">
        <v>208</v>
      </c>
      <c r="G275" s="4">
        <v>200</v>
      </c>
      <c r="H275" s="4"/>
      <c r="I275" s="12">
        <v>142.80000000000001</v>
      </c>
      <c r="J275" s="10"/>
      <c r="K275" s="10"/>
      <c r="L275" s="10"/>
      <c r="M275" s="10">
        <f t="shared" si="146"/>
        <v>142.80000000000001</v>
      </c>
      <c r="N275" s="13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2">
      <c r="A276" s="20"/>
      <c r="B276" s="1" t="s">
        <v>23</v>
      </c>
      <c r="C276" s="2">
        <v>905</v>
      </c>
      <c r="D276" s="3" t="s">
        <v>14</v>
      </c>
      <c r="E276" s="3" t="s">
        <v>19</v>
      </c>
      <c r="F276" s="2" t="s">
        <v>208</v>
      </c>
      <c r="G276" s="4">
        <v>800</v>
      </c>
      <c r="H276" s="4"/>
      <c r="I276" s="12">
        <v>1.4</v>
      </c>
      <c r="J276" s="10"/>
      <c r="K276" s="10"/>
      <c r="L276" s="10"/>
      <c r="M276" s="10">
        <f t="shared" si="146"/>
        <v>1.4</v>
      </c>
      <c r="N276" s="13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2">
      <c r="A277" s="20" t="s">
        <v>0</v>
      </c>
      <c r="B277" s="1" t="s">
        <v>32</v>
      </c>
      <c r="C277" s="2">
        <v>905</v>
      </c>
      <c r="D277" s="2" t="s">
        <v>10</v>
      </c>
      <c r="E277" s="2" t="s">
        <v>0</v>
      </c>
      <c r="F277" s="2" t="s">
        <v>0</v>
      </c>
      <c r="G277" s="4" t="s">
        <v>0</v>
      </c>
      <c r="H277" s="4"/>
      <c r="I277" s="12">
        <f>I278</f>
        <v>12778.5</v>
      </c>
      <c r="J277" s="12">
        <f t="shared" ref="J277:M277" si="147">J278</f>
        <v>0</v>
      </c>
      <c r="K277" s="12">
        <f t="shared" si="147"/>
        <v>0</v>
      </c>
      <c r="L277" s="12">
        <f t="shared" si="147"/>
        <v>0</v>
      </c>
      <c r="M277" s="12">
        <f t="shared" si="147"/>
        <v>12778.5</v>
      </c>
      <c r="N277" s="13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2">
      <c r="A278" s="20" t="s">
        <v>0</v>
      </c>
      <c r="B278" s="1" t="s">
        <v>44</v>
      </c>
      <c r="C278" s="2">
        <v>905</v>
      </c>
      <c r="D278" s="2" t="s">
        <v>10</v>
      </c>
      <c r="E278" s="2" t="s">
        <v>9</v>
      </c>
      <c r="F278" s="2" t="s">
        <v>0</v>
      </c>
      <c r="G278" s="4" t="s">
        <v>0</v>
      </c>
      <c r="H278" s="4"/>
      <c r="I278" s="12">
        <f>I279+I284+I286+I288+I290</f>
        <v>12778.5</v>
      </c>
      <c r="J278" s="12">
        <f t="shared" ref="J278:M278" si="148">J279+J284+J286+J288+J290</f>
        <v>0</v>
      </c>
      <c r="K278" s="12">
        <f t="shared" si="148"/>
        <v>0</v>
      </c>
      <c r="L278" s="12">
        <f t="shared" si="148"/>
        <v>0</v>
      </c>
      <c r="M278" s="12">
        <f t="shared" si="148"/>
        <v>12778.5</v>
      </c>
      <c r="N278" s="14"/>
      <c r="O278" s="11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">
      <c r="A279" s="20"/>
      <c r="B279" s="1" t="s">
        <v>132</v>
      </c>
      <c r="C279" s="2">
        <v>905</v>
      </c>
      <c r="D279" s="2">
        <v>10</v>
      </c>
      <c r="E279" s="2" t="s">
        <v>9</v>
      </c>
      <c r="F279" s="2" t="s">
        <v>182</v>
      </c>
      <c r="G279" s="4"/>
      <c r="H279" s="4"/>
      <c r="I279" s="12">
        <f t="shared" ref="I279:M281" si="149">I280</f>
        <v>517.20000000000005</v>
      </c>
      <c r="J279" s="12">
        <f t="shared" si="149"/>
        <v>0</v>
      </c>
      <c r="K279" s="12">
        <f t="shared" si="149"/>
        <v>0</v>
      </c>
      <c r="L279" s="12">
        <f t="shared" si="149"/>
        <v>0</v>
      </c>
      <c r="M279" s="12">
        <f t="shared" si="149"/>
        <v>517.20000000000005</v>
      </c>
      <c r="N279" s="13"/>
      <c r="O279" s="11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">
      <c r="A280" s="20"/>
      <c r="B280" s="1" t="s">
        <v>133</v>
      </c>
      <c r="C280" s="2">
        <v>905</v>
      </c>
      <c r="D280" s="2">
        <v>10</v>
      </c>
      <c r="E280" s="2" t="s">
        <v>9</v>
      </c>
      <c r="F280" s="2" t="s">
        <v>183</v>
      </c>
      <c r="G280" s="4"/>
      <c r="H280" s="4"/>
      <c r="I280" s="12">
        <f t="shared" si="149"/>
        <v>517.20000000000005</v>
      </c>
      <c r="J280" s="12">
        <f t="shared" si="149"/>
        <v>0</v>
      </c>
      <c r="K280" s="12">
        <f t="shared" si="149"/>
        <v>0</v>
      </c>
      <c r="L280" s="12">
        <f t="shared" si="149"/>
        <v>0</v>
      </c>
      <c r="M280" s="12">
        <f t="shared" si="149"/>
        <v>517.20000000000005</v>
      </c>
      <c r="N280" s="13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47.25" x14ac:dyDescent="0.2">
      <c r="A281" s="20"/>
      <c r="B281" s="1" t="s">
        <v>251</v>
      </c>
      <c r="C281" s="2">
        <v>905</v>
      </c>
      <c r="D281" s="2">
        <v>10</v>
      </c>
      <c r="E281" s="2" t="s">
        <v>9</v>
      </c>
      <c r="F281" s="2" t="s">
        <v>250</v>
      </c>
      <c r="G281" s="4"/>
      <c r="H281" s="4"/>
      <c r="I281" s="12">
        <f t="shared" si="149"/>
        <v>517.20000000000005</v>
      </c>
      <c r="J281" s="12">
        <f t="shared" si="149"/>
        <v>0</v>
      </c>
      <c r="K281" s="12">
        <f t="shared" si="149"/>
        <v>0</v>
      </c>
      <c r="L281" s="12">
        <f t="shared" si="149"/>
        <v>0</v>
      </c>
      <c r="M281" s="12">
        <f t="shared" si="149"/>
        <v>517.20000000000005</v>
      </c>
      <c r="N281" s="13"/>
      <c r="O281" s="6"/>
      <c r="P281" s="11">
        <f>M278+M453</f>
        <v>17002.599999999999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">
      <c r="A282" s="20"/>
      <c r="B282" s="1" t="s">
        <v>17</v>
      </c>
      <c r="C282" s="2">
        <v>905</v>
      </c>
      <c r="D282" s="2" t="s">
        <v>10</v>
      </c>
      <c r="E282" s="2" t="s">
        <v>9</v>
      </c>
      <c r="F282" s="2" t="s">
        <v>250</v>
      </c>
      <c r="G282" s="4">
        <v>300</v>
      </c>
      <c r="H282" s="4"/>
      <c r="I282" s="12">
        <v>517.20000000000005</v>
      </c>
      <c r="J282" s="10"/>
      <c r="K282" s="10"/>
      <c r="L282" s="10"/>
      <c r="M282" s="10">
        <f>I282+J282+K282+L282</f>
        <v>517.20000000000005</v>
      </c>
      <c r="N282" s="13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">
      <c r="A283" s="20"/>
      <c r="B283" s="1" t="s">
        <v>31</v>
      </c>
      <c r="C283" s="2">
        <v>905</v>
      </c>
      <c r="D283" s="3" t="s">
        <v>10</v>
      </c>
      <c r="E283" s="3" t="s">
        <v>9</v>
      </c>
      <c r="F283" s="2" t="s">
        <v>147</v>
      </c>
      <c r="G283" s="4"/>
      <c r="H283" s="4"/>
      <c r="I283" s="12">
        <f>I284+I286+I288+I290</f>
        <v>12261.3</v>
      </c>
      <c r="J283" s="12">
        <f t="shared" ref="J283:M283" si="150">J284+J286+J288+J290</f>
        <v>0</v>
      </c>
      <c r="K283" s="12">
        <f t="shared" si="150"/>
        <v>0</v>
      </c>
      <c r="L283" s="12">
        <f t="shared" si="150"/>
        <v>0</v>
      </c>
      <c r="M283" s="12">
        <f t="shared" si="150"/>
        <v>12261.3</v>
      </c>
      <c r="N283" s="13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1.5" x14ac:dyDescent="0.2">
      <c r="A284" s="1" t="s">
        <v>0</v>
      </c>
      <c r="B284" s="1" t="s">
        <v>93</v>
      </c>
      <c r="C284" s="2">
        <v>905</v>
      </c>
      <c r="D284" s="2" t="s">
        <v>10</v>
      </c>
      <c r="E284" s="2" t="s">
        <v>9</v>
      </c>
      <c r="F284" s="2" t="s">
        <v>273</v>
      </c>
      <c r="G284" s="4" t="s">
        <v>0</v>
      </c>
      <c r="H284" s="4"/>
      <c r="I284" s="12">
        <f>I285</f>
        <v>3318.2</v>
      </c>
      <c r="J284" s="12">
        <f t="shared" ref="J284:M284" si="151">J285</f>
        <v>0</v>
      </c>
      <c r="K284" s="12">
        <f t="shared" si="151"/>
        <v>0</v>
      </c>
      <c r="L284" s="12">
        <f t="shared" si="151"/>
        <v>0</v>
      </c>
      <c r="M284" s="12">
        <f t="shared" si="151"/>
        <v>3318.2</v>
      </c>
      <c r="N284" s="13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">
      <c r="A285" s="20"/>
      <c r="B285" s="1" t="s">
        <v>17</v>
      </c>
      <c r="C285" s="2">
        <v>905</v>
      </c>
      <c r="D285" s="2">
        <v>10</v>
      </c>
      <c r="E285" s="3" t="s">
        <v>9</v>
      </c>
      <c r="F285" s="2" t="s">
        <v>273</v>
      </c>
      <c r="G285" s="4">
        <v>300</v>
      </c>
      <c r="H285" s="4"/>
      <c r="I285" s="12">
        <v>3318.2</v>
      </c>
      <c r="J285" s="10"/>
      <c r="K285" s="10"/>
      <c r="L285" s="10"/>
      <c r="M285" s="10">
        <f>I285+J285+K285+L285</f>
        <v>3318.2</v>
      </c>
      <c r="N285" s="13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48.75" customHeight="1" x14ac:dyDescent="0.2">
      <c r="A286" s="1" t="s">
        <v>0</v>
      </c>
      <c r="B286" s="1" t="s">
        <v>253</v>
      </c>
      <c r="C286" s="2">
        <v>905</v>
      </c>
      <c r="D286" s="2" t="s">
        <v>10</v>
      </c>
      <c r="E286" s="2" t="s">
        <v>9</v>
      </c>
      <c r="F286" s="2" t="s">
        <v>274</v>
      </c>
      <c r="G286" s="4" t="s">
        <v>0</v>
      </c>
      <c r="H286" s="4"/>
      <c r="I286" s="12">
        <f>I287</f>
        <v>8849.1</v>
      </c>
      <c r="J286" s="12">
        <f t="shared" ref="J286:M286" si="152">J287</f>
        <v>0</v>
      </c>
      <c r="K286" s="12">
        <f t="shared" si="152"/>
        <v>0</v>
      </c>
      <c r="L286" s="12">
        <f t="shared" si="152"/>
        <v>0</v>
      </c>
      <c r="M286" s="12">
        <f t="shared" si="152"/>
        <v>8849.1</v>
      </c>
      <c r="N286" s="13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2">
      <c r="A287" s="20" t="s">
        <v>0</v>
      </c>
      <c r="B287" s="1" t="s">
        <v>17</v>
      </c>
      <c r="C287" s="2">
        <v>905</v>
      </c>
      <c r="D287" s="2" t="s">
        <v>10</v>
      </c>
      <c r="E287" s="2" t="s">
        <v>9</v>
      </c>
      <c r="F287" s="2" t="s">
        <v>274</v>
      </c>
      <c r="G287" s="4">
        <v>300</v>
      </c>
      <c r="H287" s="4"/>
      <c r="I287" s="12">
        <v>8849.1</v>
      </c>
      <c r="J287" s="10"/>
      <c r="K287" s="10"/>
      <c r="L287" s="10"/>
      <c r="M287" s="10">
        <f>I287+J287+K287+L287</f>
        <v>8849.1</v>
      </c>
      <c r="N287" s="13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1.5" x14ac:dyDescent="0.2">
      <c r="A288" s="20" t="s">
        <v>0</v>
      </c>
      <c r="B288" s="1" t="s">
        <v>252</v>
      </c>
      <c r="C288" s="2">
        <v>905</v>
      </c>
      <c r="D288" s="2" t="s">
        <v>10</v>
      </c>
      <c r="E288" s="2" t="s">
        <v>9</v>
      </c>
      <c r="F288" s="2" t="s">
        <v>275</v>
      </c>
      <c r="G288" s="4" t="s">
        <v>0</v>
      </c>
      <c r="H288" s="4"/>
      <c r="I288" s="12">
        <f>I289</f>
        <v>34</v>
      </c>
      <c r="J288" s="12">
        <f t="shared" ref="J288:M288" si="153">J289</f>
        <v>0</v>
      </c>
      <c r="K288" s="12">
        <f t="shared" si="153"/>
        <v>0</v>
      </c>
      <c r="L288" s="12">
        <f t="shared" si="153"/>
        <v>0</v>
      </c>
      <c r="M288" s="12">
        <f t="shared" si="153"/>
        <v>34</v>
      </c>
      <c r="N288" s="13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2">
      <c r="A289" s="20" t="s">
        <v>0</v>
      </c>
      <c r="B289" s="1" t="s">
        <v>17</v>
      </c>
      <c r="C289" s="2">
        <v>905</v>
      </c>
      <c r="D289" s="2" t="s">
        <v>10</v>
      </c>
      <c r="E289" s="2" t="s">
        <v>9</v>
      </c>
      <c r="F289" s="2" t="s">
        <v>275</v>
      </c>
      <c r="G289" s="4">
        <v>300</v>
      </c>
      <c r="H289" s="4"/>
      <c r="I289" s="12">
        <v>34</v>
      </c>
      <c r="J289" s="10"/>
      <c r="K289" s="10"/>
      <c r="L289" s="10"/>
      <c r="M289" s="10">
        <f>I289+J289+K289+L289</f>
        <v>34</v>
      </c>
      <c r="N289" s="13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63" x14ac:dyDescent="0.2">
      <c r="A290" s="20"/>
      <c r="B290" s="1" t="s">
        <v>131</v>
      </c>
      <c r="C290" s="2">
        <v>905</v>
      </c>
      <c r="D290" s="2" t="s">
        <v>10</v>
      </c>
      <c r="E290" s="2" t="s">
        <v>9</v>
      </c>
      <c r="F290" s="2" t="s">
        <v>276</v>
      </c>
      <c r="G290" s="4"/>
      <c r="H290" s="4"/>
      <c r="I290" s="12">
        <f>I291</f>
        <v>60</v>
      </c>
      <c r="J290" s="12">
        <f t="shared" ref="J290:M290" si="154">J291</f>
        <v>0</v>
      </c>
      <c r="K290" s="12">
        <f t="shared" si="154"/>
        <v>0</v>
      </c>
      <c r="L290" s="12">
        <f t="shared" si="154"/>
        <v>0</v>
      </c>
      <c r="M290" s="12">
        <f t="shared" si="154"/>
        <v>60</v>
      </c>
      <c r="N290" s="13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">
      <c r="A291" s="20"/>
      <c r="B291" s="1" t="s">
        <v>17</v>
      </c>
      <c r="C291" s="2">
        <v>905</v>
      </c>
      <c r="D291" s="2" t="s">
        <v>10</v>
      </c>
      <c r="E291" s="2" t="s">
        <v>9</v>
      </c>
      <c r="F291" s="2" t="s">
        <v>276</v>
      </c>
      <c r="G291" s="4">
        <v>300</v>
      </c>
      <c r="H291" s="4"/>
      <c r="I291" s="12">
        <v>60</v>
      </c>
      <c r="J291" s="10"/>
      <c r="K291" s="10"/>
      <c r="L291" s="10"/>
      <c r="M291" s="10">
        <f>I291+J291+K291+L291</f>
        <v>60</v>
      </c>
      <c r="N291" s="13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">
      <c r="A292" s="16">
        <v>5</v>
      </c>
      <c r="B292" s="16" t="s">
        <v>94</v>
      </c>
      <c r="C292" s="15">
        <v>906</v>
      </c>
      <c r="D292" s="15" t="s">
        <v>0</v>
      </c>
      <c r="E292" s="15" t="s">
        <v>0</v>
      </c>
      <c r="F292" s="15" t="s">
        <v>0</v>
      </c>
      <c r="G292" s="17" t="s">
        <v>0</v>
      </c>
      <c r="H292" s="17"/>
      <c r="I292" s="18">
        <f t="shared" ref="I292:M295" si="155">I293</f>
        <v>2039.6</v>
      </c>
      <c r="J292" s="18">
        <f t="shared" si="155"/>
        <v>0</v>
      </c>
      <c r="K292" s="18">
        <f t="shared" si="155"/>
        <v>0</v>
      </c>
      <c r="L292" s="18">
        <f t="shared" si="155"/>
        <v>0</v>
      </c>
      <c r="M292" s="18">
        <f t="shared" si="155"/>
        <v>2003</v>
      </c>
      <c r="N292" s="13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2">
      <c r="A293" s="20"/>
      <c r="B293" s="1" t="s">
        <v>38</v>
      </c>
      <c r="C293" s="2">
        <v>906</v>
      </c>
      <c r="D293" s="2" t="s">
        <v>20</v>
      </c>
      <c r="E293" s="2" t="s">
        <v>0</v>
      </c>
      <c r="F293" s="2" t="s">
        <v>0</v>
      </c>
      <c r="G293" s="4" t="s">
        <v>0</v>
      </c>
      <c r="H293" s="4"/>
      <c r="I293" s="12">
        <f t="shared" si="155"/>
        <v>2039.6</v>
      </c>
      <c r="J293" s="12">
        <f t="shared" si="155"/>
        <v>0</v>
      </c>
      <c r="K293" s="12">
        <f t="shared" si="155"/>
        <v>0</v>
      </c>
      <c r="L293" s="12">
        <f t="shared" si="155"/>
        <v>0</v>
      </c>
      <c r="M293" s="12">
        <f t="shared" si="155"/>
        <v>2003</v>
      </c>
      <c r="N293" s="13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1.5" x14ac:dyDescent="0.2">
      <c r="A294" s="16"/>
      <c r="B294" s="1" t="s">
        <v>51</v>
      </c>
      <c r="C294" s="2">
        <v>906</v>
      </c>
      <c r="D294" s="2" t="s">
        <v>20</v>
      </c>
      <c r="E294" s="2" t="s">
        <v>27</v>
      </c>
      <c r="F294" s="2" t="s">
        <v>0</v>
      </c>
      <c r="G294" s="4" t="s">
        <v>0</v>
      </c>
      <c r="H294" s="4"/>
      <c r="I294" s="12">
        <f t="shared" si="155"/>
        <v>2039.6</v>
      </c>
      <c r="J294" s="12">
        <f t="shared" si="155"/>
        <v>0</v>
      </c>
      <c r="K294" s="12">
        <f t="shared" si="155"/>
        <v>0</v>
      </c>
      <c r="L294" s="12">
        <f t="shared" si="155"/>
        <v>0</v>
      </c>
      <c r="M294" s="12">
        <f t="shared" si="155"/>
        <v>2003</v>
      </c>
      <c r="N294" s="13"/>
      <c r="O294" s="6"/>
      <c r="P294" s="11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">
      <c r="A295" s="20"/>
      <c r="B295" s="1" t="s">
        <v>31</v>
      </c>
      <c r="C295" s="2">
        <v>906</v>
      </c>
      <c r="D295" s="2" t="s">
        <v>20</v>
      </c>
      <c r="E295" s="2" t="s">
        <v>27</v>
      </c>
      <c r="F295" s="2" t="s">
        <v>147</v>
      </c>
      <c r="G295" s="4" t="s">
        <v>0</v>
      </c>
      <c r="H295" s="4"/>
      <c r="I295" s="12">
        <f t="shared" si="155"/>
        <v>2039.6</v>
      </c>
      <c r="J295" s="12">
        <f t="shared" si="155"/>
        <v>0</v>
      </c>
      <c r="K295" s="12">
        <f t="shared" si="155"/>
        <v>0</v>
      </c>
      <c r="L295" s="12">
        <f t="shared" si="155"/>
        <v>0</v>
      </c>
      <c r="M295" s="12">
        <f t="shared" si="155"/>
        <v>2003</v>
      </c>
      <c r="N295" s="13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2">
      <c r="A296" s="20"/>
      <c r="B296" s="1" t="s">
        <v>95</v>
      </c>
      <c r="C296" s="2">
        <v>906</v>
      </c>
      <c r="D296" s="2" t="s">
        <v>20</v>
      </c>
      <c r="E296" s="2" t="s">
        <v>27</v>
      </c>
      <c r="F296" s="2" t="s">
        <v>210</v>
      </c>
      <c r="G296" s="4" t="s">
        <v>0</v>
      </c>
      <c r="H296" s="4"/>
      <c r="I296" s="12">
        <f>I297+I299+I303</f>
        <v>2039.6</v>
      </c>
      <c r="J296" s="12">
        <f t="shared" ref="J296:M296" si="156">J297+J299+J303</f>
        <v>0</v>
      </c>
      <c r="K296" s="12">
        <f t="shared" si="156"/>
        <v>0</v>
      </c>
      <c r="L296" s="12">
        <f t="shared" si="156"/>
        <v>0</v>
      </c>
      <c r="M296" s="12">
        <f t="shared" si="156"/>
        <v>2003</v>
      </c>
      <c r="N296" s="13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2">
      <c r="A297" s="20"/>
      <c r="B297" s="1" t="s">
        <v>96</v>
      </c>
      <c r="C297" s="2">
        <v>906</v>
      </c>
      <c r="D297" s="2" t="s">
        <v>20</v>
      </c>
      <c r="E297" s="2" t="s">
        <v>27</v>
      </c>
      <c r="F297" s="2" t="s">
        <v>211</v>
      </c>
      <c r="G297" s="4" t="s">
        <v>0</v>
      </c>
      <c r="H297" s="4"/>
      <c r="I297" s="12">
        <f>I298</f>
        <v>971.3</v>
      </c>
      <c r="J297" s="12">
        <f t="shared" ref="J297:M297" si="157">J298</f>
        <v>0</v>
      </c>
      <c r="K297" s="12">
        <f t="shared" si="157"/>
        <v>0</v>
      </c>
      <c r="L297" s="12">
        <f t="shared" si="157"/>
        <v>0</v>
      </c>
      <c r="M297" s="12">
        <f t="shared" si="157"/>
        <v>971.3</v>
      </c>
      <c r="N297" s="13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47.25" x14ac:dyDescent="0.2">
      <c r="A298" s="20"/>
      <c r="B298" s="1" t="s">
        <v>21</v>
      </c>
      <c r="C298" s="2">
        <v>906</v>
      </c>
      <c r="D298" s="2" t="s">
        <v>20</v>
      </c>
      <c r="E298" s="2" t="s">
        <v>27</v>
      </c>
      <c r="F298" s="2" t="s">
        <v>211</v>
      </c>
      <c r="G298" s="4" t="s">
        <v>22</v>
      </c>
      <c r="H298" s="4"/>
      <c r="I298" s="12">
        <v>971.3</v>
      </c>
      <c r="J298" s="10"/>
      <c r="K298" s="10"/>
      <c r="L298" s="10"/>
      <c r="M298" s="10">
        <f>I298+J298+K298+L298</f>
        <v>971.3</v>
      </c>
      <c r="N298" s="13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">
      <c r="A299" s="20"/>
      <c r="B299" s="1" t="s">
        <v>30</v>
      </c>
      <c r="C299" s="2">
        <v>906</v>
      </c>
      <c r="D299" s="2" t="s">
        <v>20</v>
      </c>
      <c r="E299" s="2" t="s">
        <v>27</v>
      </c>
      <c r="F299" s="2" t="s">
        <v>212</v>
      </c>
      <c r="G299" s="4" t="s">
        <v>0</v>
      </c>
      <c r="H299" s="4"/>
      <c r="I299" s="12">
        <f>I300+I301</f>
        <v>637.70000000000005</v>
      </c>
      <c r="J299" s="12">
        <f t="shared" ref="J299:L299" si="158">J300+J301</f>
        <v>0</v>
      </c>
      <c r="K299" s="12">
        <f t="shared" si="158"/>
        <v>0</v>
      </c>
      <c r="L299" s="12">
        <f t="shared" si="158"/>
        <v>0</v>
      </c>
      <c r="M299" s="12">
        <f>M300+M301+M302</f>
        <v>601.1</v>
      </c>
      <c r="N299" s="13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47.25" x14ac:dyDescent="0.2">
      <c r="A300" s="20"/>
      <c r="B300" s="1" t="s">
        <v>21</v>
      </c>
      <c r="C300" s="2">
        <v>906</v>
      </c>
      <c r="D300" s="2" t="s">
        <v>20</v>
      </c>
      <c r="E300" s="2" t="s">
        <v>27</v>
      </c>
      <c r="F300" s="2" t="s">
        <v>212</v>
      </c>
      <c r="G300" s="4" t="s">
        <v>22</v>
      </c>
      <c r="H300" s="4"/>
      <c r="I300" s="12">
        <v>574.6</v>
      </c>
      <c r="J300" s="10"/>
      <c r="K300" s="10"/>
      <c r="L300" s="10"/>
      <c r="M300" s="10">
        <f t="shared" ref="M300" si="159">I300+J300+K300+L300</f>
        <v>574.6</v>
      </c>
      <c r="N300" s="13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7.25" customHeight="1" x14ac:dyDescent="0.2">
      <c r="A301" s="20"/>
      <c r="B301" s="1" t="s">
        <v>187</v>
      </c>
      <c r="C301" s="2">
        <v>906</v>
      </c>
      <c r="D301" s="2" t="s">
        <v>20</v>
      </c>
      <c r="E301" s="2" t="s">
        <v>27</v>
      </c>
      <c r="F301" s="2" t="s">
        <v>212</v>
      </c>
      <c r="G301" s="4" t="s">
        <v>12</v>
      </c>
      <c r="H301" s="4"/>
      <c r="I301" s="12">
        <v>63.1</v>
      </c>
      <c r="J301" s="10"/>
      <c r="K301" s="10"/>
      <c r="L301" s="10"/>
      <c r="M301" s="10">
        <v>26</v>
      </c>
      <c r="N301" s="13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7.25" customHeight="1" x14ac:dyDescent="0.2">
      <c r="A302" s="20"/>
      <c r="B302" s="1" t="s">
        <v>23</v>
      </c>
      <c r="C302" s="2">
        <v>906</v>
      </c>
      <c r="D302" s="2" t="s">
        <v>20</v>
      </c>
      <c r="E302" s="2" t="s">
        <v>27</v>
      </c>
      <c r="F302" s="2" t="s">
        <v>212</v>
      </c>
      <c r="G302" s="4">
        <v>800</v>
      </c>
      <c r="H302" s="4"/>
      <c r="I302" s="12"/>
      <c r="J302" s="10"/>
      <c r="K302" s="10"/>
      <c r="L302" s="10"/>
      <c r="M302" s="10">
        <v>0.5</v>
      </c>
      <c r="N302" s="13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1.5" x14ac:dyDescent="0.2">
      <c r="A303" s="20"/>
      <c r="B303" s="1" t="s">
        <v>97</v>
      </c>
      <c r="C303" s="2">
        <v>906</v>
      </c>
      <c r="D303" s="2" t="s">
        <v>20</v>
      </c>
      <c r="E303" s="2" t="s">
        <v>27</v>
      </c>
      <c r="F303" s="2" t="s">
        <v>213</v>
      </c>
      <c r="G303" s="4" t="s">
        <v>0</v>
      </c>
      <c r="H303" s="4"/>
      <c r="I303" s="12">
        <f>I304+I305</f>
        <v>430.59999999999997</v>
      </c>
      <c r="J303" s="12">
        <f t="shared" ref="J303:M303" si="160">J304+J305</f>
        <v>0</v>
      </c>
      <c r="K303" s="12">
        <f t="shared" si="160"/>
        <v>0</v>
      </c>
      <c r="L303" s="12">
        <f t="shared" si="160"/>
        <v>0</v>
      </c>
      <c r="M303" s="12">
        <f t="shared" si="160"/>
        <v>430.59999999999997</v>
      </c>
      <c r="N303" s="13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47.25" x14ac:dyDescent="0.2">
      <c r="A304" s="20"/>
      <c r="B304" s="1" t="s">
        <v>21</v>
      </c>
      <c r="C304" s="2">
        <v>906</v>
      </c>
      <c r="D304" s="2" t="s">
        <v>20</v>
      </c>
      <c r="E304" s="2" t="s">
        <v>27</v>
      </c>
      <c r="F304" s="2" t="s">
        <v>213</v>
      </c>
      <c r="G304" s="4" t="s">
        <v>22</v>
      </c>
      <c r="H304" s="4"/>
      <c r="I304" s="12">
        <v>405.7</v>
      </c>
      <c r="J304" s="10"/>
      <c r="K304" s="10"/>
      <c r="L304" s="10"/>
      <c r="M304" s="10">
        <f t="shared" ref="M304:M305" si="161">I304+J304+K304+L304</f>
        <v>405.7</v>
      </c>
      <c r="N304" s="13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2">
      <c r="A305" s="20"/>
      <c r="B305" s="1" t="s">
        <v>187</v>
      </c>
      <c r="C305" s="2">
        <v>906</v>
      </c>
      <c r="D305" s="2" t="s">
        <v>20</v>
      </c>
      <c r="E305" s="2" t="s">
        <v>27</v>
      </c>
      <c r="F305" s="2" t="s">
        <v>213</v>
      </c>
      <c r="G305" s="4" t="s">
        <v>12</v>
      </c>
      <c r="H305" s="4"/>
      <c r="I305" s="12">
        <v>24.9</v>
      </c>
      <c r="J305" s="10"/>
      <c r="K305" s="10"/>
      <c r="L305" s="10"/>
      <c r="M305" s="10">
        <f t="shared" si="161"/>
        <v>24.9</v>
      </c>
      <c r="N305" s="13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2">
      <c r="A306" s="16">
        <v>6</v>
      </c>
      <c r="B306" s="16" t="s">
        <v>99</v>
      </c>
      <c r="C306" s="15">
        <v>908</v>
      </c>
      <c r="D306" s="15"/>
      <c r="E306" s="15"/>
      <c r="F306" s="15"/>
      <c r="G306" s="17"/>
      <c r="H306" s="17"/>
      <c r="I306" s="18" t="e">
        <f>I307+I363+I368+I378+I401+I419+I429+I463+I482</f>
        <v>#REF!</v>
      </c>
      <c r="J306" s="18" t="e">
        <f>J307+J363+J368+J378+J401+J419+J429+J463+J482</f>
        <v>#REF!</v>
      </c>
      <c r="K306" s="18" t="e">
        <f>K307+K363+K368+K378+K401+K419+K429+K463+K482</f>
        <v>#REF!</v>
      </c>
      <c r="L306" s="18" t="e">
        <f>L307+L363+L368+L378+L401+L419+L429+L463+L482</f>
        <v>#REF!</v>
      </c>
      <c r="M306" s="18">
        <f>M307+M363+M368+M378+M401+M419+M429+M463+M482</f>
        <v>120639.571</v>
      </c>
      <c r="N306" s="13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2">
      <c r="A307" s="20" t="s">
        <v>0</v>
      </c>
      <c r="B307" s="1" t="s">
        <v>38</v>
      </c>
      <c r="C307" s="2">
        <v>908</v>
      </c>
      <c r="D307" s="2" t="s">
        <v>20</v>
      </c>
      <c r="E307" s="2" t="s">
        <v>0</v>
      </c>
      <c r="F307" s="2" t="s">
        <v>0</v>
      </c>
      <c r="G307" s="4" t="s">
        <v>0</v>
      </c>
      <c r="H307" s="4"/>
      <c r="I307" s="12">
        <f>I308+I313+I320+I327</f>
        <v>37947.9</v>
      </c>
      <c r="J307" s="12">
        <f t="shared" ref="J307:M307" si="162">J308+J313+J320+J327</f>
        <v>425.1</v>
      </c>
      <c r="K307" s="12">
        <f t="shared" si="162"/>
        <v>0</v>
      </c>
      <c r="L307" s="12">
        <f t="shared" si="162"/>
        <v>30</v>
      </c>
      <c r="M307" s="12">
        <f t="shared" si="162"/>
        <v>40434.207000000002</v>
      </c>
      <c r="N307" s="13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1.5" x14ac:dyDescent="0.2">
      <c r="A308" s="16"/>
      <c r="B308" s="1" t="s">
        <v>58</v>
      </c>
      <c r="C308" s="2">
        <v>908</v>
      </c>
      <c r="D308" s="2" t="s">
        <v>20</v>
      </c>
      <c r="E308" s="2" t="s">
        <v>25</v>
      </c>
      <c r="F308" s="2" t="s">
        <v>0</v>
      </c>
      <c r="G308" s="4" t="s">
        <v>0</v>
      </c>
      <c r="H308" s="4"/>
      <c r="I308" s="12">
        <f t="shared" ref="I308:M311" si="163">I309</f>
        <v>1403.1</v>
      </c>
      <c r="J308" s="12">
        <f t="shared" si="163"/>
        <v>0</v>
      </c>
      <c r="K308" s="12">
        <f t="shared" si="163"/>
        <v>0</v>
      </c>
      <c r="L308" s="12">
        <f t="shared" si="163"/>
        <v>0</v>
      </c>
      <c r="M308" s="12">
        <f t="shared" si="163"/>
        <v>1403.1</v>
      </c>
      <c r="N308" s="13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2">
      <c r="A309" s="20" t="s">
        <v>0</v>
      </c>
      <c r="B309" s="1" t="s">
        <v>31</v>
      </c>
      <c r="C309" s="2">
        <v>908</v>
      </c>
      <c r="D309" s="2" t="s">
        <v>20</v>
      </c>
      <c r="E309" s="2" t="s">
        <v>25</v>
      </c>
      <c r="F309" s="2" t="s">
        <v>147</v>
      </c>
      <c r="G309" s="4" t="s">
        <v>0</v>
      </c>
      <c r="H309" s="4"/>
      <c r="I309" s="12">
        <f t="shared" si="163"/>
        <v>1403.1</v>
      </c>
      <c r="J309" s="12">
        <f t="shared" si="163"/>
        <v>0</v>
      </c>
      <c r="K309" s="12">
        <f t="shared" si="163"/>
        <v>0</v>
      </c>
      <c r="L309" s="12">
        <f t="shared" si="163"/>
        <v>0</v>
      </c>
      <c r="M309" s="12">
        <f t="shared" si="163"/>
        <v>1403.1</v>
      </c>
      <c r="N309" s="13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2">
      <c r="A310" s="20" t="s">
        <v>0</v>
      </c>
      <c r="B310" s="1" t="s">
        <v>100</v>
      </c>
      <c r="C310" s="2">
        <v>908</v>
      </c>
      <c r="D310" s="2" t="s">
        <v>20</v>
      </c>
      <c r="E310" s="2" t="s">
        <v>25</v>
      </c>
      <c r="F310" s="2" t="s">
        <v>209</v>
      </c>
      <c r="G310" s="4" t="s">
        <v>0</v>
      </c>
      <c r="H310" s="4"/>
      <c r="I310" s="12">
        <f t="shared" si="163"/>
        <v>1403.1</v>
      </c>
      <c r="J310" s="12">
        <f t="shared" si="163"/>
        <v>0</v>
      </c>
      <c r="K310" s="12">
        <f t="shared" si="163"/>
        <v>0</v>
      </c>
      <c r="L310" s="12">
        <f t="shared" si="163"/>
        <v>0</v>
      </c>
      <c r="M310" s="12">
        <f t="shared" si="163"/>
        <v>1403.1</v>
      </c>
      <c r="N310" s="13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2">
      <c r="A311" s="20" t="s">
        <v>0</v>
      </c>
      <c r="B311" s="1" t="s">
        <v>101</v>
      </c>
      <c r="C311" s="2">
        <v>908</v>
      </c>
      <c r="D311" s="2" t="s">
        <v>20</v>
      </c>
      <c r="E311" s="2" t="s">
        <v>25</v>
      </c>
      <c r="F311" s="2" t="s">
        <v>214</v>
      </c>
      <c r="G311" s="4" t="s">
        <v>0</v>
      </c>
      <c r="H311" s="4"/>
      <c r="I311" s="12">
        <f t="shared" si="163"/>
        <v>1403.1</v>
      </c>
      <c r="J311" s="12">
        <f t="shared" si="163"/>
        <v>0</v>
      </c>
      <c r="K311" s="12">
        <f t="shared" si="163"/>
        <v>0</v>
      </c>
      <c r="L311" s="12">
        <f t="shared" si="163"/>
        <v>0</v>
      </c>
      <c r="M311" s="12">
        <f t="shared" si="163"/>
        <v>1403.1</v>
      </c>
      <c r="N311" s="13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47.25" x14ac:dyDescent="0.2">
      <c r="A312" s="1" t="s">
        <v>0</v>
      </c>
      <c r="B312" s="1" t="s">
        <v>21</v>
      </c>
      <c r="C312" s="2">
        <v>908</v>
      </c>
      <c r="D312" s="2" t="s">
        <v>20</v>
      </c>
      <c r="E312" s="2" t="s">
        <v>25</v>
      </c>
      <c r="F312" s="2" t="s">
        <v>214</v>
      </c>
      <c r="G312" s="4" t="s">
        <v>22</v>
      </c>
      <c r="H312" s="4"/>
      <c r="I312" s="12">
        <v>1403.1</v>
      </c>
      <c r="J312" s="10"/>
      <c r="K312" s="10"/>
      <c r="L312" s="10"/>
      <c r="M312" s="10">
        <f>I312+J312+K312+L312</f>
        <v>1403.1</v>
      </c>
      <c r="N312" s="13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4.5" customHeight="1" x14ac:dyDescent="0.2">
      <c r="A313" s="1" t="s">
        <v>0</v>
      </c>
      <c r="B313" s="1" t="s">
        <v>102</v>
      </c>
      <c r="C313" s="2">
        <v>908</v>
      </c>
      <c r="D313" s="2" t="s">
        <v>20</v>
      </c>
      <c r="E313" s="2" t="s">
        <v>9</v>
      </c>
      <c r="F313" s="2" t="s">
        <v>0</v>
      </c>
      <c r="G313" s="4" t="s">
        <v>0</v>
      </c>
      <c r="H313" s="4"/>
      <c r="I313" s="12">
        <f>I314</f>
        <v>34269.4</v>
      </c>
      <c r="J313" s="12">
        <f t="shared" ref="J313:M315" si="164">J314</f>
        <v>425.1</v>
      </c>
      <c r="K313" s="12">
        <f t="shared" si="164"/>
        <v>0</v>
      </c>
      <c r="L313" s="12">
        <f t="shared" si="164"/>
        <v>30</v>
      </c>
      <c r="M313" s="12">
        <f t="shared" si="164"/>
        <v>35215.707000000002</v>
      </c>
      <c r="N313" s="13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2">
      <c r="A314" s="20" t="s">
        <v>0</v>
      </c>
      <c r="B314" s="1" t="s">
        <v>31</v>
      </c>
      <c r="C314" s="2">
        <v>908</v>
      </c>
      <c r="D314" s="2" t="s">
        <v>20</v>
      </c>
      <c r="E314" s="2" t="s">
        <v>9</v>
      </c>
      <c r="F314" s="2" t="s">
        <v>147</v>
      </c>
      <c r="G314" s="4" t="s">
        <v>0</v>
      </c>
      <c r="H314" s="4"/>
      <c r="I314" s="12">
        <f>I315</f>
        <v>34269.4</v>
      </c>
      <c r="J314" s="12">
        <f t="shared" si="164"/>
        <v>425.1</v>
      </c>
      <c r="K314" s="12">
        <f t="shared" si="164"/>
        <v>0</v>
      </c>
      <c r="L314" s="12">
        <f t="shared" si="164"/>
        <v>30</v>
      </c>
      <c r="M314" s="12">
        <f t="shared" si="164"/>
        <v>35215.707000000002</v>
      </c>
      <c r="N314" s="13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2">
      <c r="A315" s="20"/>
      <c r="B315" s="1" t="s">
        <v>103</v>
      </c>
      <c r="C315" s="2">
        <v>908</v>
      </c>
      <c r="D315" s="2" t="s">
        <v>20</v>
      </c>
      <c r="E315" s="2" t="s">
        <v>9</v>
      </c>
      <c r="F315" s="2" t="s">
        <v>216</v>
      </c>
      <c r="G315" s="4"/>
      <c r="H315" s="4"/>
      <c r="I315" s="12">
        <f>I316</f>
        <v>34269.4</v>
      </c>
      <c r="J315" s="12">
        <f t="shared" si="164"/>
        <v>425.1</v>
      </c>
      <c r="K315" s="12">
        <f t="shared" si="164"/>
        <v>0</v>
      </c>
      <c r="L315" s="12">
        <f t="shared" si="164"/>
        <v>30</v>
      </c>
      <c r="M315" s="12">
        <f t="shared" si="164"/>
        <v>35215.707000000002</v>
      </c>
      <c r="N315" s="13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2">
      <c r="A316" s="20"/>
      <c r="B316" s="1" t="s">
        <v>68</v>
      </c>
      <c r="C316" s="2">
        <v>908</v>
      </c>
      <c r="D316" s="2" t="s">
        <v>20</v>
      </c>
      <c r="E316" s="2" t="s">
        <v>9</v>
      </c>
      <c r="F316" s="2" t="s">
        <v>215</v>
      </c>
      <c r="G316" s="4"/>
      <c r="H316" s="4"/>
      <c r="I316" s="12">
        <f>I317+I318+I319</f>
        <v>34269.4</v>
      </c>
      <c r="J316" s="12">
        <f t="shared" ref="J316:M316" si="165">J317+J318+J319</f>
        <v>425.1</v>
      </c>
      <c r="K316" s="12">
        <f t="shared" si="165"/>
        <v>0</v>
      </c>
      <c r="L316" s="12">
        <f t="shared" si="165"/>
        <v>30</v>
      </c>
      <c r="M316" s="12">
        <f t="shared" si="165"/>
        <v>35215.707000000002</v>
      </c>
      <c r="N316" s="13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47.25" x14ac:dyDescent="0.2">
      <c r="A317" s="20" t="s">
        <v>0</v>
      </c>
      <c r="B317" s="1" t="s">
        <v>21</v>
      </c>
      <c r="C317" s="2">
        <v>908</v>
      </c>
      <c r="D317" s="2" t="s">
        <v>20</v>
      </c>
      <c r="E317" s="2" t="s">
        <v>9</v>
      </c>
      <c r="F317" s="2" t="s">
        <v>215</v>
      </c>
      <c r="G317" s="4" t="s">
        <v>22</v>
      </c>
      <c r="H317" s="4"/>
      <c r="I317" s="12">
        <v>28714.400000000001</v>
      </c>
      <c r="J317" s="10">
        <v>425.1</v>
      </c>
      <c r="K317" s="10"/>
      <c r="L317" s="10"/>
      <c r="M317" s="10">
        <f t="shared" ref="M317:M319" si="166">I317+J317+K317+L317</f>
        <v>29139.5</v>
      </c>
      <c r="N317" s="13"/>
      <c r="O317" s="6"/>
      <c r="P317" s="11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2">
      <c r="A318" s="1" t="s">
        <v>0</v>
      </c>
      <c r="B318" s="1" t="s">
        <v>187</v>
      </c>
      <c r="C318" s="2">
        <v>908</v>
      </c>
      <c r="D318" s="2" t="s">
        <v>20</v>
      </c>
      <c r="E318" s="2" t="s">
        <v>9</v>
      </c>
      <c r="F318" s="2" t="s">
        <v>215</v>
      </c>
      <c r="G318" s="4" t="s">
        <v>12</v>
      </c>
      <c r="H318" s="4"/>
      <c r="I318" s="12">
        <v>4525.3</v>
      </c>
      <c r="J318" s="10">
        <v>68.400000000000006</v>
      </c>
      <c r="K318" s="10"/>
      <c r="L318" s="10">
        <v>30</v>
      </c>
      <c r="M318" s="10">
        <v>5114.9070000000002</v>
      </c>
      <c r="N318" s="13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2">
      <c r="A319" s="1" t="s">
        <v>0</v>
      </c>
      <c r="B319" s="1" t="s">
        <v>23</v>
      </c>
      <c r="C319" s="2">
        <v>908</v>
      </c>
      <c r="D319" s="2" t="s">
        <v>20</v>
      </c>
      <c r="E319" s="2" t="s">
        <v>9</v>
      </c>
      <c r="F319" s="2" t="s">
        <v>215</v>
      </c>
      <c r="G319" s="4" t="s">
        <v>24</v>
      </c>
      <c r="H319" s="4"/>
      <c r="I319" s="12">
        <v>1029.7</v>
      </c>
      <c r="J319" s="10">
        <v>-68.400000000000006</v>
      </c>
      <c r="K319" s="10"/>
      <c r="L319" s="10"/>
      <c r="M319" s="10">
        <f t="shared" si="166"/>
        <v>961.30000000000007</v>
      </c>
      <c r="N319" s="13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2">
      <c r="A320" s="20"/>
      <c r="B320" s="1" t="s">
        <v>104</v>
      </c>
      <c r="C320" s="2">
        <v>908</v>
      </c>
      <c r="D320" s="3" t="s">
        <v>20</v>
      </c>
      <c r="E320" s="3" t="s">
        <v>14</v>
      </c>
      <c r="F320" s="2"/>
      <c r="G320" s="4"/>
      <c r="H320" s="4"/>
      <c r="I320" s="12">
        <f>I321</f>
        <v>50</v>
      </c>
      <c r="J320" s="12">
        <f t="shared" ref="J320:M321" si="167">J321</f>
        <v>0</v>
      </c>
      <c r="K320" s="12">
        <f t="shared" si="167"/>
        <v>0</v>
      </c>
      <c r="L320" s="12">
        <f t="shared" si="167"/>
        <v>0</v>
      </c>
      <c r="M320" s="12">
        <f t="shared" si="167"/>
        <v>50</v>
      </c>
      <c r="N320" s="13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2">
      <c r="A321" s="20"/>
      <c r="B321" s="1" t="s">
        <v>31</v>
      </c>
      <c r="C321" s="2">
        <v>908</v>
      </c>
      <c r="D321" s="2" t="s">
        <v>20</v>
      </c>
      <c r="E321" s="3" t="s">
        <v>14</v>
      </c>
      <c r="F321" s="2" t="s">
        <v>147</v>
      </c>
      <c r="G321" s="4" t="s">
        <v>0</v>
      </c>
      <c r="H321" s="4"/>
      <c r="I321" s="12">
        <f>I322</f>
        <v>50</v>
      </c>
      <c r="J321" s="12">
        <f t="shared" si="167"/>
        <v>0</v>
      </c>
      <c r="K321" s="12">
        <f t="shared" si="167"/>
        <v>0</v>
      </c>
      <c r="L321" s="12">
        <f t="shared" si="167"/>
        <v>0</v>
      </c>
      <c r="M321" s="12">
        <f t="shared" si="167"/>
        <v>50</v>
      </c>
      <c r="N321" s="13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2">
      <c r="A322" s="20"/>
      <c r="B322" s="1" t="s">
        <v>105</v>
      </c>
      <c r="C322" s="2">
        <v>908</v>
      </c>
      <c r="D322" s="3" t="s">
        <v>20</v>
      </c>
      <c r="E322" s="3" t="s">
        <v>14</v>
      </c>
      <c r="F322" s="2" t="s">
        <v>217</v>
      </c>
      <c r="G322" s="4"/>
      <c r="H322" s="4"/>
      <c r="I322" s="12">
        <f>I323+I325</f>
        <v>50</v>
      </c>
      <c r="J322" s="12">
        <f t="shared" ref="J322:M322" si="168">J323+J325</f>
        <v>0</v>
      </c>
      <c r="K322" s="12">
        <f t="shared" si="168"/>
        <v>0</v>
      </c>
      <c r="L322" s="12">
        <f t="shared" si="168"/>
        <v>0</v>
      </c>
      <c r="M322" s="12">
        <f t="shared" si="168"/>
        <v>50</v>
      </c>
      <c r="N322" s="13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2">
      <c r="A323" s="20"/>
      <c r="B323" s="1" t="s">
        <v>106</v>
      </c>
      <c r="C323" s="2">
        <v>908</v>
      </c>
      <c r="D323" s="3" t="s">
        <v>20</v>
      </c>
      <c r="E323" s="3" t="s">
        <v>14</v>
      </c>
      <c r="F323" s="2" t="s">
        <v>218</v>
      </c>
      <c r="G323" s="4"/>
      <c r="H323" s="4"/>
      <c r="I323" s="12">
        <f>I324</f>
        <v>40</v>
      </c>
      <c r="J323" s="12">
        <f t="shared" ref="J323:M323" si="169">J324</f>
        <v>0</v>
      </c>
      <c r="K323" s="12">
        <f t="shared" si="169"/>
        <v>0</v>
      </c>
      <c r="L323" s="12">
        <f t="shared" si="169"/>
        <v>0</v>
      </c>
      <c r="M323" s="12">
        <f t="shared" si="169"/>
        <v>40</v>
      </c>
      <c r="N323" s="13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2">
      <c r="A324" s="20"/>
      <c r="B324" s="1" t="s">
        <v>187</v>
      </c>
      <c r="C324" s="2">
        <v>908</v>
      </c>
      <c r="D324" s="2" t="s">
        <v>20</v>
      </c>
      <c r="E324" s="3" t="s">
        <v>14</v>
      </c>
      <c r="F324" s="2" t="s">
        <v>218</v>
      </c>
      <c r="G324" s="4" t="s">
        <v>12</v>
      </c>
      <c r="H324" s="4"/>
      <c r="I324" s="12">
        <v>40</v>
      </c>
      <c r="J324" s="10"/>
      <c r="K324" s="10"/>
      <c r="L324" s="10"/>
      <c r="M324" s="10">
        <f>I324+J324+K324+L324</f>
        <v>40</v>
      </c>
      <c r="N324" s="13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1.5" x14ac:dyDescent="0.2">
      <c r="A325" s="20"/>
      <c r="B325" s="1" t="s">
        <v>60</v>
      </c>
      <c r="C325" s="2">
        <v>908</v>
      </c>
      <c r="D325" s="3" t="s">
        <v>20</v>
      </c>
      <c r="E325" s="3" t="s">
        <v>14</v>
      </c>
      <c r="F325" s="2" t="s">
        <v>219</v>
      </c>
      <c r="G325" s="4"/>
      <c r="H325" s="4"/>
      <c r="I325" s="12">
        <f>I326</f>
        <v>10</v>
      </c>
      <c r="J325" s="12">
        <f t="shared" ref="J325:M325" si="170">J326</f>
        <v>0</v>
      </c>
      <c r="K325" s="12">
        <f t="shared" si="170"/>
        <v>0</v>
      </c>
      <c r="L325" s="12">
        <f t="shared" si="170"/>
        <v>0</v>
      </c>
      <c r="M325" s="12">
        <f t="shared" si="170"/>
        <v>10</v>
      </c>
      <c r="N325" s="13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2">
      <c r="A326" s="20"/>
      <c r="B326" s="1" t="s">
        <v>187</v>
      </c>
      <c r="C326" s="2">
        <v>908</v>
      </c>
      <c r="D326" s="2" t="s">
        <v>20</v>
      </c>
      <c r="E326" s="3" t="s">
        <v>14</v>
      </c>
      <c r="F326" s="2" t="s">
        <v>219</v>
      </c>
      <c r="G326" s="4" t="s">
        <v>12</v>
      </c>
      <c r="H326" s="4"/>
      <c r="I326" s="12">
        <v>10</v>
      </c>
      <c r="J326" s="10"/>
      <c r="K326" s="10"/>
      <c r="L326" s="10"/>
      <c r="M326" s="10">
        <f>I326+J326+K326+L326</f>
        <v>10</v>
      </c>
      <c r="N326" s="13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2">
      <c r="A327" s="20"/>
      <c r="B327" s="1" t="s">
        <v>54</v>
      </c>
      <c r="C327" s="2">
        <v>908</v>
      </c>
      <c r="D327" s="3" t="s">
        <v>20</v>
      </c>
      <c r="E327" s="3" t="s">
        <v>55</v>
      </c>
      <c r="F327" s="2"/>
      <c r="G327" s="4"/>
      <c r="H327" s="4"/>
      <c r="I327" s="12">
        <f>I328+I331+I338+I341+I356+I350+I335</f>
        <v>2225.4</v>
      </c>
      <c r="J327" s="12">
        <f t="shared" ref="J327:M327" si="171">J328+J331+J338+J341+J356+J350+J335</f>
        <v>0</v>
      </c>
      <c r="K327" s="12">
        <f t="shared" si="171"/>
        <v>0</v>
      </c>
      <c r="L327" s="12">
        <f t="shared" si="171"/>
        <v>0</v>
      </c>
      <c r="M327" s="12">
        <f t="shared" si="171"/>
        <v>3765.4</v>
      </c>
      <c r="N327" s="13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1.5" x14ac:dyDescent="0.2">
      <c r="A328" s="20"/>
      <c r="B328" s="7" t="s">
        <v>70</v>
      </c>
      <c r="C328" s="2">
        <v>908</v>
      </c>
      <c r="D328" s="3" t="s">
        <v>20</v>
      </c>
      <c r="E328" s="3" t="s">
        <v>55</v>
      </c>
      <c r="F328" s="2" t="s">
        <v>159</v>
      </c>
      <c r="G328" s="4" t="s">
        <v>0</v>
      </c>
      <c r="H328" s="4"/>
      <c r="I328" s="12">
        <f>I329</f>
        <v>22</v>
      </c>
      <c r="J328" s="12">
        <f t="shared" ref="J328:M329" si="172">J329</f>
        <v>0</v>
      </c>
      <c r="K328" s="12">
        <f t="shared" si="172"/>
        <v>0</v>
      </c>
      <c r="L328" s="12">
        <f t="shared" si="172"/>
        <v>0</v>
      </c>
      <c r="M328" s="12">
        <f t="shared" si="172"/>
        <v>22</v>
      </c>
      <c r="N328" s="13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1.5" x14ac:dyDescent="0.2">
      <c r="A329" s="20"/>
      <c r="B329" s="1" t="s">
        <v>161</v>
      </c>
      <c r="C329" s="2">
        <v>908</v>
      </c>
      <c r="D329" s="3" t="s">
        <v>20</v>
      </c>
      <c r="E329" s="3" t="s">
        <v>55</v>
      </c>
      <c r="F329" s="2" t="s">
        <v>160</v>
      </c>
      <c r="G329" s="4" t="s">
        <v>0</v>
      </c>
      <c r="H329" s="4"/>
      <c r="I329" s="12">
        <f>I330</f>
        <v>22</v>
      </c>
      <c r="J329" s="12">
        <f t="shared" si="172"/>
        <v>0</v>
      </c>
      <c r="K329" s="12">
        <f t="shared" si="172"/>
        <v>0</v>
      </c>
      <c r="L329" s="12">
        <f t="shared" si="172"/>
        <v>0</v>
      </c>
      <c r="M329" s="12">
        <f t="shared" si="172"/>
        <v>22</v>
      </c>
      <c r="N329" s="13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2">
      <c r="A330" s="20"/>
      <c r="B330" s="1" t="s">
        <v>187</v>
      </c>
      <c r="C330" s="2">
        <v>908</v>
      </c>
      <c r="D330" s="3" t="s">
        <v>20</v>
      </c>
      <c r="E330" s="3" t="s">
        <v>55</v>
      </c>
      <c r="F330" s="2" t="s">
        <v>160</v>
      </c>
      <c r="G330" s="4">
        <v>200</v>
      </c>
      <c r="H330" s="4"/>
      <c r="I330" s="12">
        <v>22</v>
      </c>
      <c r="J330" s="10"/>
      <c r="K330" s="10"/>
      <c r="L330" s="10"/>
      <c r="M330" s="10">
        <f>I330+J330+K330+L330</f>
        <v>22</v>
      </c>
      <c r="N330" s="13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2">
      <c r="A331" s="20"/>
      <c r="B331" s="1" t="s">
        <v>111</v>
      </c>
      <c r="C331" s="2">
        <v>908</v>
      </c>
      <c r="D331" s="3" t="s">
        <v>20</v>
      </c>
      <c r="E331" s="3" t="s">
        <v>55</v>
      </c>
      <c r="F331" s="2" t="s">
        <v>220</v>
      </c>
      <c r="G331" s="4"/>
      <c r="H331" s="4"/>
      <c r="I331" s="12">
        <f t="shared" ref="I331:M333" si="173">I332</f>
        <v>50</v>
      </c>
      <c r="J331" s="12">
        <f t="shared" si="173"/>
        <v>0</v>
      </c>
      <c r="K331" s="12">
        <f t="shared" si="173"/>
        <v>0</v>
      </c>
      <c r="L331" s="12">
        <f t="shared" si="173"/>
        <v>0</v>
      </c>
      <c r="M331" s="12">
        <f t="shared" si="173"/>
        <v>50</v>
      </c>
      <c r="N331" s="13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1.5" x14ac:dyDescent="0.2">
      <c r="A332" s="20"/>
      <c r="B332" s="1" t="s">
        <v>125</v>
      </c>
      <c r="C332" s="2">
        <v>908</v>
      </c>
      <c r="D332" s="3" t="s">
        <v>20</v>
      </c>
      <c r="E332" s="3" t="s">
        <v>55</v>
      </c>
      <c r="F332" s="2" t="s">
        <v>221</v>
      </c>
      <c r="G332" s="4"/>
      <c r="H332" s="4"/>
      <c r="I332" s="12">
        <f>I333</f>
        <v>50</v>
      </c>
      <c r="J332" s="12">
        <f t="shared" si="173"/>
        <v>0</v>
      </c>
      <c r="K332" s="12">
        <f t="shared" si="173"/>
        <v>0</v>
      </c>
      <c r="L332" s="12">
        <f t="shared" si="173"/>
        <v>0</v>
      </c>
      <c r="M332" s="12">
        <f t="shared" si="173"/>
        <v>50</v>
      </c>
      <c r="N332" s="13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1.5" x14ac:dyDescent="0.2">
      <c r="A333" s="20"/>
      <c r="B333" s="1" t="s">
        <v>222</v>
      </c>
      <c r="C333" s="2">
        <v>908</v>
      </c>
      <c r="D333" s="3" t="s">
        <v>20</v>
      </c>
      <c r="E333" s="3" t="s">
        <v>55</v>
      </c>
      <c r="F333" s="2" t="s">
        <v>223</v>
      </c>
      <c r="G333" s="4"/>
      <c r="H333" s="4"/>
      <c r="I333" s="12">
        <f>I334</f>
        <v>50</v>
      </c>
      <c r="J333" s="12">
        <f t="shared" si="173"/>
        <v>0</v>
      </c>
      <c r="K333" s="12">
        <f t="shared" si="173"/>
        <v>0</v>
      </c>
      <c r="L333" s="12">
        <f t="shared" si="173"/>
        <v>0</v>
      </c>
      <c r="M333" s="12">
        <f t="shared" si="173"/>
        <v>50</v>
      </c>
      <c r="N333" s="13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2">
      <c r="A334" s="20"/>
      <c r="B334" s="1" t="s">
        <v>187</v>
      </c>
      <c r="C334" s="2">
        <v>908</v>
      </c>
      <c r="D334" s="3" t="s">
        <v>20</v>
      </c>
      <c r="E334" s="3" t="s">
        <v>55</v>
      </c>
      <c r="F334" s="2" t="s">
        <v>223</v>
      </c>
      <c r="G334" s="4">
        <v>200</v>
      </c>
      <c r="H334" s="4"/>
      <c r="I334" s="12">
        <v>50</v>
      </c>
      <c r="J334" s="10"/>
      <c r="K334" s="10"/>
      <c r="L334" s="10"/>
      <c r="M334" s="10">
        <f>I334+J334+K334+L334</f>
        <v>50</v>
      </c>
      <c r="N334" s="13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 x14ac:dyDescent="0.2">
      <c r="A335" s="20"/>
      <c r="B335" s="1" t="s">
        <v>135</v>
      </c>
      <c r="C335" s="2">
        <v>908</v>
      </c>
      <c r="D335" s="3" t="s">
        <v>20</v>
      </c>
      <c r="E335" s="3" t="s">
        <v>55</v>
      </c>
      <c r="F335" s="2" t="s">
        <v>233</v>
      </c>
      <c r="G335" s="4"/>
      <c r="H335" s="4"/>
      <c r="I335" s="12">
        <f>I336</f>
        <v>500</v>
      </c>
      <c r="J335" s="12">
        <f t="shared" ref="J335:M336" si="174">J336</f>
        <v>0</v>
      </c>
      <c r="K335" s="12">
        <f t="shared" si="174"/>
        <v>0</v>
      </c>
      <c r="L335" s="12">
        <f t="shared" si="174"/>
        <v>0</v>
      </c>
      <c r="M335" s="12">
        <f t="shared" si="174"/>
        <v>500</v>
      </c>
      <c r="N335" s="13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2">
      <c r="A336" s="20"/>
      <c r="B336" s="1" t="s">
        <v>399</v>
      </c>
      <c r="C336" s="2">
        <v>908</v>
      </c>
      <c r="D336" s="3" t="s">
        <v>20</v>
      </c>
      <c r="E336" s="3" t="s">
        <v>55</v>
      </c>
      <c r="F336" s="2" t="s">
        <v>398</v>
      </c>
      <c r="G336" s="4"/>
      <c r="H336" s="4"/>
      <c r="I336" s="12">
        <f>I337</f>
        <v>500</v>
      </c>
      <c r="J336" s="12">
        <f t="shared" si="174"/>
        <v>0</v>
      </c>
      <c r="K336" s="12">
        <f t="shared" si="174"/>
        <v>0</v>
      </c>
      <c r="L336" s="12">
        <f t="shared" si="174"/>
        <v>0</v>
      </c>
      <c r="M336" s="12">
        <f t="shared" si="174"/>
        <v>500</v>
      </c>
      <c r="N336" s="13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2">
      <c r="A337" s="20"/>
      <c r="B337" s="1" t="s">
        <v>187</v>
      </c>
      <c r="C337" s="2">
        <v>908</v>
      </c>
      <c r="D337" s="3" t="s">
        <v>20</v>
      </c>
      <c r="E337" s="3" t="s">
        <v>55</v>
      </c>
      <c r="F337" s="2" t="s">
        <v>398</v>
      </c>
      <c r="G337" s="4">
        <v>200</v>
      </c>
      <c r="H337" s="4"/>
      <c r="I337" s="12">
        <v>500</v>
      </c>
      <c r="J337" s="10"/>
      <c r="K337" s="10"/>
      <c r="L337" s="10"/>
      <c r="M337" s="10">
        <f>I337+J337+K337+L337</f>
        <v>500</v>
      </c>
      <c r="N337" s="13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2">
      <c r="A338" s="20"/>
      <c r="B338" s="1" t="s">
        <v>142</v>
      </c>
      <c r="C338" s="2">
        <v>908</v>
      </c>
      <c r="D338" s="2" t="s">
        <v>20</v>
      </c>
      <c r="E338" s="3" t="s">
        <v>55</v>
      </c>
      <c r="F338" s="2" t="s">
        <v>174</v>
      </c>
      <c r="G338" s="4"/>
      <c r="H338" s="4"/>
      <c r="I338" s="12">
        <f>I339</f>
        <v>805</v>
      </c>
      <c r="J338" s="12">
        <f t="shared" ref="J338:M339" si="175">J339</f>
        <v>0</v>
      </c>
      <c r="K338" s="12">
        <f t="shared" si="175"/>
        <v>0</v>
      </c>
      <c r="L338" s="12">
        <f t="shared" si="175"/>
        <v>0</v>
      </c>
      <c r="M338" s="12">
        <f t="shared" si="175"/>
        <v>805</v>
      </c>
      <c r="N338" s="13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1.5" x14ac:dyDescent="0.2">
      <c r="A339" s="20"/>
      <c r="B339" s="1" t="s">
        <v>145</v>
      </c>
      <c r="C339" s="2">
        <v>908</v>
      </c>
      <c r="D339" s="2" t="s">
        <v>20</v>
      </c>
      <c r="E339" s="3" t="s">
        <v>55</v>
      </c>
      <c r="F339" s="2" t="s">
        <v>370</v>
      </c>
      <c r="G339" s="4"/>
      <c r="H339" s="4"/>
      <c r="I339" s="12">
        <f>I340</f>
        <v>805</v>
      </c>
      <c r="J339" s="12">
        <f t="shared" si="175"/>
        <v>0</v>
      </c>
      <c r="K339" s="12">
        <f t="shared" si="175"/>
        <v>0</v>
      </c>
      <c r="L339" s="12">
        <f t="shared" si="175"/>
        <v>0</v>
      </c>
      <c r="M339" s="12">
        <f t="shared" si="175"/>
        <v>805</v>
      </c>
      <c r="N339" s="13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2">
      <c r="A340" s="20"/>
      <c r="B340" s="1" t="s">
        <v>187</v>
      </c>
      <c r="C340" s="2">
        <v>908</v>
      </c>
      <c r="D340" s="2" t="s">
        <v>20</v>
      </c>
      <c r="E340" s="3" t="s">
        <v>55</v>
      </c>
      <c r="F340" s="2" t="s">
        <v>370</v>
      </c>
      <c r="G340" s="4">
        <v>200</v>
      </c>
      <c r="H340" s="4"/>
      <c r="I340" s="12">
        <v>805</v>
      </c>
      <c r="J340" s="10"/>
      <c r="K340" s="10"/>
      <c r="L340" s="10"/>
      <c r="M340" s="10">
        <f>I340+J340+K340+L340</f>
        <v>805</v>
      </c>
      <c r="N340" s="13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1.5" x14ac:dyDescent="0.2">
      <c r="A341" s="20"/>
      <c r="B341" s="1" t="s">
        <v>126</v>
      </c>
      <c r="C341" s="2">
        <v>908</v>
      </c>
      <c r="D341" s="3" t="s">
        <v>20</v>
      </c>
      <c r="E341" s="3" t="s">
        <v>55</v>
      </c>
      <c r="F341" s="2" t="s">
        <v>224</v>
      </c>
      <c r="G341" s="4"/>
      <c r="H341" s="4"/>
      <c r="I341" s="12">
        <f>I342</f>
        <v>265</v>
      </c>
      <c r="J341" s="12">
        <f t="shared" ref="J341:M341" si="176">J342</f>
        <v>0</v>
      </c>
      <c r="K341" s="12">
        <f t="shared" si="176"/>
        <v>0</v>
      </c>
      <c r="L341" s="12">
        <f t="shared" si="176"/>
        <v>0</v>
      </c>
      <c r="M341" s="12">
        <f t="shared" si="176"/>
        <v>1665</v>
      </c>
      <c r="N341" s="13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1.5" x14ac:dyDescent="0.2">
      <c r="A342" s="20"/>
      <c r="B342" s="1" t="s">
        <v>144</v>
      </c>
      <c r="C342" s="2">
        <v>908</v>
      </c>
      <c r="D342" s="3" t="s">
        <v>20</v>
      </c>
      <c r="E342" s="3" t="s">
        <v>55</v>
      </c>
      <c r="F342" s="2" t="s">
        <v>225</v>
      </c>
      <c r="G342" s="4"/>
      <c r="H342" s="4"/>
      <c r="I342" s="12">
        <f>I343+I345+I347</f>
        <v>265</v>
      </c>
      <c r="J342" s="12">
        <f t="shared" ref="J342:M342" si="177">J343+J345+J347</f>
        <v>0</v>
      </c>
      <c r="K342" s="12">
        <f t="shared" si="177"/>
        <v>0</v>
      </c>
      <c r="L342" s="12">
        <f t="shared" si="177"/>
        <v>0</v>
      </c>
      <c r="M342" s="12">
        <f t="shared" si="177"/>
        <v>1665</v>
      </c>
      <c r="N342" s="13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1.5" x14ac:dyDescent="0.2">
      <c r="A343" s="20"/>
      <c r="B343" s="1" t="s">
        <v>228</v>
      </c>
      <c r="C343" s="2">
        <v>908</v>
      </c>
      <c r="D343" s="3" t="s">
        <v>20</v>
      </c>
      <c r="E343" s="3" t="s">
        <v>55</v>
      </c>
      <c r="F343" s="2" t="s">
        <v>226</v>
      </c>
      <c r="G343" s="4"/>
      <c r="H343" s="4"/>
      <c r="I343" s="12">
        <f>I344</f>
        <v>30</v>
      </c>
      <c r="J343" s="12">
        <f t="shared" ref="J343:M343" si="178">J344</f>
        <v>0</v>
      </c>
      <c r="K343" s="12">
        <f t="shared" si="178"/>
        <v>0</v>
      </c>
      <c r="L343" s="12">
        <f t="shared" si="178"/>
        <v>0</v>
      </c>
      <c r="M343" s="12">
        <f t="shared" si="178"/>
        <v>30</v>
      </c>
      <c r="N343" s="13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2">
      <c r="A344" s="20"/>
      <c r="B344" s="1" t="s">
        <v>187</v>
      </c>
      <c r="C344" s="2">
        <v>908</v>
      </c>
      <c r="D344" s="3" t="s">
        <v>20</v>
      </c>
      <c r="E344" s="3" t="s">
        <v>55</v>
      </c>
      <c r="F344" s="2" t="s">
        <v>226</v>
      </c>
      <c r="G344" s="4">
        <v>200</v>
      </c>
      <c r="H344" s="4"/>
      <c r="I344" s="12">
        <v>30</v>
      </c>
      <c r="J344" s="10"/>
      <c r="K344" s="10"/>
      <c r="L344" s="10"/>
      <c r="M344" s="10">
        <f>I344+J344+K344+L344</f>
        <v>30</v>
      </c>
      <c r="N344" s="13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47.25" x14ac:dyDescent="0.2">
      <c r="A345" s="20"/>
      <c r="B345" s="1" t="s">
        <v>408</v>
      </c>
      <c r="C345" s="2">
        <v>908</v>
      </c>
      <c r="D345" s="3" t="s">
        <v>20</v>
      </c>
      <c r="E345" s="3" t="s">
        <v>55</v>
      </c>
      <c r="F345" s="2" t="s">
        <v>227</v>
      </c>
      <c r="G345" s="4"/>
      <c r="H345" s="4"/>
      <c r="I345" s="12">
        <f>I346</f>
        <v>195</v>
      </c>
      <c r="J345" s="12">
        <f t="shared" ref="J345:M345" si="179">J346</f>
        <v>0</v>
      </c>
      <c r="K345" s="12">
        <f t="shared" si="179"/>
        <v>0</v>
      </c>
      <c r="L345" s="12">
        <f t="shared" si="179"/>
        <v>0</v>
      </c>
      <c r="M345" s="12">
        <f t="shared" si="179"/>
        <v>395</v>
      </c>
      <c r="N345" s="13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2">
      <c r="A346" s="20"/>
      <c r="B346" s="1" t="s">
        <v>187</v>
      </c>
      <c r="C346" s="2">
        <v>908</v>
      </c>
      <c r="D346" s="3" t="s">
        <v>20</v>
      </c>
      <c r="E346" s="3" t="s">
        <v>55</v>
      </c>
      <c r="F346" s="2" t="s">
        <v>227</v>
      </c>
      <c r="G346" s="4">
        <v>200</v>
      </c>
      <c r="H346" s="4"/>
      <c r="I346" s="12">
        <v>195</v>
      </c>
      <c r="J346" s="10"/>
      <c r="K346" s="10"/>
      <c r="L346" s="10"/>
      <c r="M346" s="10">
        <v>395</v>
      </c>
      <c r="N346" s="13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47.25" x14ac:dyDescent="0.2">
      <c r="A347" s="20"/>
      <c r="B347" s="1" t="s">
        <v>414</v>
      </c>
      <c r="C347" s="2">
        <v>908</v>
      </c>
      <c r="D347" s="3" t="s">
        <v>20</v>
      </c>
      <c r="E347" s="3" t="s">
        <v>55</v>
      </c>
      <c r="F347" s="2" t="s">
        <v>413</v>
      </c>
      <c r="G347" s="4"/>
      <c r="H347" s="4"/>
      <c r="I347" s="12">
        <f>I348</f>
        <v>40</v>
      </c>
      <c r="J347" s="12">
        <f t="shared" ref="J347:L347" si="180">J348</f>
        <v>0</v>
      </c>
      <c r="K347" s="12">
        <f t="shared" si="180"/>
        <v>0</v>
      </c>
      <c r="L347" s="12">
        <f t="shared" si="180"/>
        <v>0</v>
      </c>
      <c r="M347" s="12">
        <f>M348+M349</f>
        <v>1240</v>
      </c>
      <c r="N347" s="13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2">
      <c r="A348" s="20"/>
      <c r="B348" s="1" t="s">
        <v>187</v>
      </c>
      <c r="C348" s="2">
        <v>908</v>
      </c>
      <c r="D348" s="3" t="s">
        <v>20</v>
      </c>
      <c r="E348" s="3" t="s">
        <v>55</v>
      </c>
      <c r="F348" s="2" t="s">
        <v>413</v>
      </c>
      <c r="G348" s="4">
        <v>200</v>
      </c>
      <c r="H348" s="4"/>
      <c r="I348" s="12">
        <v>40</v>
      </c>
      <c r="J348" s="10"/>
      <c r="K348" s="10"/>
      <c r="L348" s="10"/>
      <c r="M348" s="10">
        <f>I348+J348+K348+L348</f>
        <v>40</v>
      </c>
      <c r="N348" s="13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1.5" x14ac:dyDescent="0.2">
      <c r="A349" s="20"/>
      <c r="B349" s="1" t="s">
        <v>50</v>
      </c>
      <c r="C349" s="2">
        <v>908</v>
      </c>
      <c r="D349" s="3" t="s">
        <v>20</v>
      </c>
      <c r="E349" s="3" t="s">
        <v>55</v>
      </c>
      <c r="F349" s="2" t="s">
        <v>413</v>
      </c>
      <c r="G349" s="4">
        <v>400</v>
      </c>
      <c r="H349" s="4"/>
      <c r="I349" s="12"/>
      <c r="J349" s="10"/>
      <c r="K349" s="10"/>
      <c r="L349" s="10"/>
      <c r="M349" s="10">
        <v>1200</v>
      </c>
      <c r="N349" s="13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2">
      <c r="A350" s="20"/>
      <c r="B350" s="1" t="s">
        <v>31</v>
      </c>
      <c r="C350" s="2">
        <v>908</v>
      </c>
      <c r="D350" s="3" t="s">
        <v>20</v>
      </c>
      <c r="E350" s="3" t="s">
        <v>55</v>
      </c>
      <c r="F350" s="2" t="s">
        <v>147</v>
      </c>
      <c r="G350" s="4"/>
      <c r="H350" s="4"/>
      <c r="I350" s="12">
        <f>I351+I354</f>
        <v>198</v>
      </c>
      <c r="J350" s="12">
        <f t="shared" ref="J350:M350" si="181">J351+J354</f>
        <v>0</v>
      </c>
      <c r="K350" s="12">
        <f t="shared" si="181"/>
        <v>0</v>
      </c>
      <c r="L350" s="12">
        <f t="shared" si="181"/>
        <v>0</v>
      </c>
      <c r="M350" s="12">
        <f t="shared" si="181"/>
        <v>198</v>
      </c>
      <c r="N350" s="13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1.5" x14ac:dyDescent="0.2">
      <c r="A351" s="20"/>
      <c r="B351" s="1" t="s">
        <v>124</v>
      </c>
      <c r="C351" s="2">
        <v>908</v>
      </c>
      <c r="D351" s="3" t="s">
        <v>20</v>
      </c>
      <c r="E351" s="3" t="s">
        <v>55</v>
      </c>
      <c r="F351" s="2" t="s">
        <v>248</v>
      </c>
      <c r="G351" s="4"/>
      <c r="H351" s="4"/>
      <c r="I351" s="12">
        <f>I352+I353</f>
        <v>197.5</v>
      </c>
      <c r="J351" s="12">
        <f t="shared" ref="J351:M351" si="182">J352+J353</f>
        <v>0</v>
      </c>
      <c r="K351" s="12">
        <f t="shared" si="182"/>
        <v>0</v>
      </c>
      <c r="L351" s="12">
        <f t="shared" si="182"/>
        <v>0</v>
      </c>
      <c r="M351" s="12">
        <f t="shared" si="182"/>
        <v>197.5</v>
      </c>
      <c r="N351" s="13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2">
      <c r="A352" s="20"/>
      <c r="B352" s="1" t="s">
        <v>187</v>
      </c>
      <c r="C352" s="2">
        <v>908</v>
      </c>
      <c r="D352" s="3" t="s">
        <v>20</v>
      </c>
      <c r="E352" s="3" t="s">
        <v>55</v>
      </c>
      <c r="F352" s="2" t="s">
        <v>248</v>
      </c>
      <c r="G352" s="4">
        <v>200</v>
      </c>
      <c r="H352" s="4"/>
      <c r="I352" s="12">
        <v>38.799999999999997</v>
      </c>
      <c r="J352" s="10"/>
      <c r="K352" s="10"/>
      <c r="L352" s="10"/>
      <c r="M352" s="10">
        <f t="shared" ref="M352:M353" si="183">I352+J352+K352+L352</f>
        <v>38.799999999999997</v>
      </c>
      <c r="N352" s="13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2">
      <c r="A353" s="20"/>
      <c r="B353" s="1" t="s">
        <v>127</v>
      </c>
      <c r="C353" s="2">
        <v>908</v>
      </c>
      <c r="D353" s="3" t="s">
        <v>20</v>
      </c>
      <c r="E353" s="3" t="s">
        <v>55</v>
      </c>
      <c r="F353" s="2" t="s">
        <v>248</v>
      </c>
      <c r="G353" s="4">
        <v>500</v>
      </c>
      <c r="H353" s="4"/>
      <c r="I353" s="12">
        <v>158.69999999999999</v>
      </c>
      <c r="J353" s="10"/>
      <c r="K353" s="10"/>
      <c r="L353" s="10"/>
      <c r="M353" s="10">
        <f t="shared" si="183"/>
        <v>158.69999999999999</v>
      </c>
      <c r="N353" s="13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47.25" x14ac:dyDescent="0.2">
      <c r="A354" s="20"/>
      <c r="B354" s="1" t="s">
        <v>384</v>
      </c>
      <c r="C354" s="2">
        <v>908</v>
      </c>
      <c r="D354" s="3" t="s">
        <v>20</v>
      </c>
      <c r="E354" s="3" t="s">
        <v>55</v>
      </c>
      <c r="F354" s="2" t="s">
        <v>385</v>
      </c>
      <c r="G354" s="4"/>
      <c r="H354" s="4"/>
      <c r="I354" s="12">
        <f>I355</f>
        <v>0.5</v>
      </c>
      <c r="J354" s="12">
        <f t="shared" ref="J354:M354" si="184">J355</f>
        <v>0</v>
      </c>
      <c r="K354" s="12">
        <f t="shared" si="184"/>
        <v>0</v>
      </c>
      <c r="L354" s="12">
        <f t="shared" si="184"/>
        <v>0</v>
      </c>
      <c r="M354" s="12">
        <f t="shared" si="184"/>
        <v>0.5</v>
      </c>
      <c r="N354" s="13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2">
      <c r="A355" s="20"/>
      <c r="B355" s="1" t="s">
        <v>187</v>
      </c>
      <c r="C355" s="2">
        <v>908</v>
      </c>
      <c r="D355" s="3" t="s">
        <v>20</v>
      </c>
      <c r="E355" s="3" t="s">
        <v>55</v>
      </c>
      <c r="F355" s="2" t="s">
        <v>385</v>
      </c>
      <c r="G355" s="4">
        <v>200</v>
      </c>
      <c r="H355" s="4"/>
      <c r="I355" s="12">
        <v>0.5</v>
      </c>
      <c r="J355" s="10"/>
      <c r="K355" s="10"/>
      <c r="L355" s="10"/>
      <c r="M355" s="10">
        <f>I355+J355+K355+L355</f>
        <v>0.5</v>
      </c>
      <c r="N355" s="13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1.5" x14ac:dyDescent="0.2">
      <c r="A356" s="20"/>
      <c r="B356" s="1" t="s">
        <v>83</v>
      </c>
      <c r="C356" s="2">
        <v>908</v>
      </c>
      <c r="D356" s="3" t="s">
        <v>20</v>
      </c>
      <c r="E356" s="3" t="s">
        <v>55</v>
      </c>
      <c r="F356" s="2" t="s">
        <v>176</v>
      </c>
      <c r="G356" s="4"/>
      <c r="H356" s="4"/>
      <c r="I356" s="12">
        <f>I357+I361</f>
        <v>385.4</v>
      </c>
      <c r="J356" s="12">
        <f t="shared" ref="J356:L356" si="185">J357+J361</f>
        <v>0</v>
      </c>
      <c r="K356" s="12">
        <f t="shared" si="185"/>
        <v>0</v>
      </c>
      <c r="L356" s="12">
        <f t="shared" si="185"/>
        <v>0</v>
      </c>
      <c r="M356" s="12">
        <f>M357+M359+M361</f>
        <v>525.4</v>
      </c>
      <c r="N356" s="13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1.5" x14ac:dyDescent="0.2">
      <c r="A357" s="20"/>
      <c r="B357" s="1" t="s">
        <v>326</v>
      </c>
      <c r="C357" s="2">
        <v>908</v>
      </c>
      <c r="D357" s="3" t="s">
        <v>20</v>
      </c>
      <c r="E357" s="3" t="s">
        <v>55</v>
      </c>
      <c r="F357" s="2" t="s">
        <v>237</v>
      </c>
      <c r="G357" s="4"/>
      <c r="H357" s="4"/>
      <c r="I357" s="12">
        <f>I358</f>
        <v>285.39999999999998</v>
      </c>
      <c r="J357" s="12">
        <f t="shared" ref="J357:M357" si="186">J358</f>
        <v>0</v>
      </c>
      <c r="K357" s="12">
        <f t="shared" si="186"/>
        <v>0</v>
      </c>
      <c r="L357" s="12">
        <f t="shared" si="186"/>
        <v>0</v>
      </c>
      <c r="M357" s="12">
        <f t="shared" si="186"/>
        <v>285.39999999999998</v>
      </c>
      <c r="N357" s="13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9.5" customHeight="1" x14ac:dyDescent="0.2">
      <c r="A358" s="20"/>
      <c r="B358" s="1" t="s">
        <v>11</v>
      </c>
      <c r="C358" s="2">
        <v>908</v>
      </c>
      <c r="D358" s="3" t="s">
        <v>20</v>
      </c>
      <c r="E358" s="3" t="s">
        <v>55</v>
      </c>
      <c r="F358" s="2" t="s">
        <v>237</v>
      </c>
      <c r="G358" s="4">
        <v>200</v>
      </c>
      <c r="H358" s="4"/>
      <c r="I358" s="12">
        <v>285.39999999999998</v>
      </c>
      <c r="J358" s="10"/>
      <c r="K358" s="10"/>
      <c r="L358" s="10"/>
      <c r="M358" s="10">
        <f>I358+J358+K358+L358</f>
        <v>285.39999999999998</v>
      </c>
      <c r="N358" s="13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9.5" customHeight="1" x14ac:dyDescent="0.2">
      <c r="A359" s="20"/>
      <c r="B359" s="1" t="s">
        <v>454</v>
      </c>
      <c r="C359" s="2">
        <v>908</v>
      </c>
      <c r="D359" s="3" t="s">
        <v>20</v>
      </c>
      <c r="E359" s="3" t="s">
        <v>55</v>
      </c>
      <c r="F359" s="2" t="s">
        <v>453</v>
      </c>
      <c r="G359" s="4"/>
      <c r="H359" s="4"/>
      <c r="I359" s="12"/>
      <c r="J359" s="10"/>
      <c r="K359" s="10"/>
      <c r="L359" s="10"/>
      <c r="M359" s="10">
        <f>M360</f>
        <v>140</v>
      </c>
      <c r="N359" s="13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9.5" customHeight="1" x14ac:dyDescent="0.2">
      <c r="A360" s="20"/>
      <c r="B360" s="1" t="s">
        <v>11</v>
      </c>
      <c r="C360" s="2">
        <v>908</v>
      </c>
      <c r="D360" s="3" t="s">
        <v>20</v>
      </c>
      <c r="E360" s="3" t="s">
        <v>55</v>
      </c>
      <c r="F360" s="2" t="s">
        <v>453</v>
      </c>
      <c r="G360" s="4">
        <v>200</v>
      </c>
      <c r="H360" s="4"/>
      <c r="I360" s="12"/>
      <c r="J360" s="10"/>
      <c r="K360" s="10"/>
      <c r="L360" s="10"/>
      <c r="M360" s="10">
        <v>140</v>
      </c>
      <c r="N360" s="13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7.25" customHeight="1" x14ac:dyDescent="0.2">
      <c r="A361" s="20"/>
      <c r="B361" s="1" t="s">
        <v>394</v>
      </c>
      <c r="C361" s="2">
        <v>908</v>
      </c>
      <c r="D361" s="3" t="s">
        <v>20</v>
      </c>
      <c r="E361" s="3" t="s">
        <v>55</v>
      </c>
      <c r="F361" s="2" t="s">
        <v>393</v>
      </c>
      <c r="G361" s="4"/>
      <c r="H361" s="4"/>
      <c r="I361" s="12">
        <f>I362</f>
        <v>100</v>
      </c>
      <c r="J361" s="12">
        <f t="shared" ref="J361:M361" si="187">J362</f>
        <v>0</v>
      </c>
      <c r="K361" s="12">
        <f t="shared" si="187"/>
        <v>0</v>
      </c>
      <c r="L361" s="12">
        <f t="shared" si="187"/>
        <v>0</v>
      </c>
      <c r="M361" s="12">
        <f t="shared" si="187"/>
        <v>100</v>
      </c>
      <c r="N361" s="13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">
      <c r="A362" s="20"/>
      <c r="B362" s="1" t="s">
        <v>187</v>
      </c>
      <c r="C362" s="2">
        <v>908</v>
      </c>
      <c r="D362" s="3" t="s">
        <v>20</v>
      </c>
      <c r="E362" s="3" t="s">
        <v>55</v>
      </c>
      <c r="F362" s="2" t="s">
        <v>393</v>
      </c>
      <c r="G362" s="4">
        <v>200</v>
      </c>
      <c r="H362" s="4"/>
      <c r="I362" s="12">
        <v>100</v>
      </c>
      <c r="J362" s="10"/>
      <c r="K362" s="10"/>
      <c r="L362" s="10"/>
      <c r="M362" s="10">
        <f>I362+J362+K362+L362</f>
        <v>100</v>
      </c>
      <c r="N362" s="13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2">
      <c r="A363" s="20"/>
      <c r="B363" s="1" t="s">
        <v>59</v>
      </c>
      <c r="C363" s="2">
        <v>908</v>
      </c>
      <c r="D363" s="3" t="s">
        <v>25</v>
      </c>
      <c r="E363" s="3"/>
      <c r="F363" s="2"/>
      <c r="G363" s="4"/>
      <c r="H363" s="4"/>
      <c r="I363" s="12">
        <f t="shared" ref="I363:M366" si="188">I364</f>
        <v>824</v>
      </c>
      <c r="J363" s="12">
        <f t="shared" si="188"/>
        <v>0</v>
      </c>
      <c r="K363" s="12">
        <f t="shared" si="188"/>
        <v>0</v>
      </c>
      <c r="L363" s="12">
        <f t="shared" si="188"/>
        <v>0</v>
      </c>
      <c r="M363" s="12">
        <f t="shared" si="188"/>
        <v>824</v>
      </c>
      <c r="N363" s="13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2">
      <c r="A364" s="20"/>
      <c r="B364" s="1" t="s">
        <v>62</v>
      </c>
      <c r="C364" s="2">
        <v>908</v>
      </c>
      <c r="D364" s="3" t="s">
        <v>25</v>
      </c>
      <c r="E364" s="3" t="s">
        <v>26</v>
      </c>
      <c r="F364" s="2"/>
      <c r="G364" s="4"/>
      <c r="H364" s="4"/>
      <c r="I364" s="12">
        <f t="shared" si="188"/>
        <v>824</v>
      </c>
      <c r="J364" s="12">
        <f t="shared" si="188"/>
        <v>0</v>
      </c>
      <c r="K364" s="12">
        <f t="shared" si="188"/>
        <v>0</v>
      </c>
      <c r="L364" s="12">
        <f t="shared" si="188"/>
        <v>0</v>
      </c>
      <c r="M364" s="12">
        <f t="shared" si="188"/>
        <v>824</v>
      </c>
      <c r="N364" s="13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2">
      <c r="A365" s="20"/>
      <c r="B365" s="1" t="s">
        <v>31</v>
      </c>
      <c r="C365" s="2">
        <v>908</v>
      </c>
      <c r="D365" s="3" t="s">
        <v>25</v>
      </c>
      <c r="E365" s="3" t="s">
        <v>26</v>
      </c>
      <c r="F365" s="2" t="s">
        <v>147</v>
      </c>
      <c r="G365" s="4"/>
      <c r="H365" s="4"/>
      <c r="I365" s="12">
        <f>I366</f>
        <v>824</v>
      </c>
      <c r="J365" s="12">
        <f t="shared" si="188"/>
        <v>0</v>
      </c>
      <c r="K365" s="12">
        <f t="shared" si="188"/>
        <v>0</v>
      </c>
      <c r="L365" s="12">
        <f t="shared" si="188"/>
        <v>0</v>
      </c>
      <c r="M365" s="12">
        <f t="shared" si="188"/>
        <v>824</v>
      </c>
      <c r="N365" s="13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1.5" x14ac:dyDescent="0.2">
      <c r="A366" s="20"/>
      <c r="B366" s="1" t="s">
        <v>63</v>
      </c>
      <c r="C366" s="2">
        <v>908</v>
      </c>
      <c r="D366" s="3" t="s">
        <v>25</v>
      </c>
      <c r="E366" s="3" t="s">
        <v>26</v>
      </c>
      <c r="F366" s="2" t="s">
        <v>254</v>
      </c>
      <c r="G366" s="4"/>
      <c r="H366" s="4"/>
      <c r="I366" s="12">
        <f t="shared" si="188"/>
        <v>824</v>
      </c>
      <c r="J366" s="12">
        <f t="shared" si="188"/>
        <v>0</v>
      </c>
      <c r="K366" s="12">
        <f t="shared" si="188"/>
        <v>0</v>
      </c>
      <c r="L366" s="12">
        <f t="shared" si="188"/>
        <v>0</v>
      </c>
      <c r="M366" s="12">
        <f t="shared" si="188"/>
        <v>824</v>
      </c>
      <c r="N366" s="13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2">
      <c r="A367" s="20"/>
      <c r="B367" s="1" t="s">
        <v>28</v>
      </c>
      <c r="C367" s="2">
        <v>908</v>
      </c>
      <c r="D367" s="3" t="s">
        <v>25</v>
      </c>
      <c r="E367" s="3" t="s">
        <v>26</v>
      </c>
      <c r="F367" s="2" t="s">
        <v>254</v>
      </c>
      <c r="G367" s="4">
        <v>500</v>
      </c>
      <c r="H367" s="4" t="s">
        <v>368</v>
      </c>
      <c r="I367" s="12">
        <v>824</v>
      </c>
      <c r="J367" s="10"/>
      <c r="K367" s="10"/>
      <c r="L367" s="10"/>
      <c r="M367" s="10">
        <f>I367+J367+K367+L367</f>
        <v>824</v>
      </c>
      <c r="N367" s="13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2">
      <c r="A368" s="20"/>
      <c r="B368" s="1" t="s">
        <v>39</v>
      </c>
      <c r="C368" s="2">
        <v>908</v>
      </c>
      <c r="D368" s="3" t="s">
        <v>26</v>
      </c>
      <c r="E368" s="3"/>
      <c r="F368" s="2"/>
      <c r="G368" s="4"/>
      <c r="H368" s="4"/>
      <c r="I368" s="12" t="e">
        <f>I369</f>
        <v>#REF!</v>
      </c>
      <c r="J368" s="12" t="e">
        <f t="shared" ref="J368:M369" si="189">J369</f>
        <v>#REF!</v>
      </c>
      <c r="K368" s="12" t="e">
        <f t="shared" si="189"/>
        <v>#REF!</v>
      </c>
      <c r="L368" s="12" t="e">
        <f t="shared" si="189"/>
        <v>#REF!</v>
      </c>
      <c r="M368" s="12">
        <f t="shared" si="189"/>
        <v>1681.1</v>
      </c>
      <c r="N368" s="13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1.5" x14ac:dyDescent="0.2">
      <c r="A369" s="20"/>
      <c r="B369" s="1" t="s">
        <v>40</v>
      </c>
      <c r="C369" s="2">
        <v>908</v>
      </c>
      <c r="D369" s="3" t="s">
        <v>26</v>
      </c>
      <c r="E369" s="3" t="s">
        <v>19</v>
      </c>
      <c r="F369" s="2"/>
      <c r="G369" s="4"/>
      <c r="H369" s="4"/>
      <c r="I369" s="12" t="e">
        <f>I370</f>
        <v>#REF!</v>
      </c>
      <c r="J369" s="12" t="e">
        <f t="shared" si="189"/>
        <v>#REF!</v>
      </c>
      <c r="K369" s="12" t="e">
        <f t="shared" si="189"/>
        <v>#REF!</v>
      </c>
      <c r="L369" s="12" t="e">
        <f t="shared" si="189"/>
        <v>#REF!</v>
      </c>
      <c r="M369" s="12">
        <f t="shared" si="189"/>
        <v>1681.1</v>
      </c>
      <c r="N369" s="13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47.25" x14ac:dyDescent="0.2">
      <c r="A370" s="20"/>
      <c r="B370" s="1" t="s">
        <v>107</v>
      </c>
      <c r="C370" s="2">
        <v>908</v>
      </c>
      <c r="D370" s="3" t="s">
        <v>26</v>
      </c>
      <c r="E370" s="3" t="s">
        <v>19</v>
      </c>
      <c r="F370" s="2" t="s">
        <v>229</v>
      </c>
      <c r="G370" s="4"/>
      <c r="H370" s="4"/>
      <c r="I370" s="12" t="e">
        <f>#REF!+I373</f>
        <v>#REF!</v>
      </c>
      <c r="J370" s="12" t="e">
        <f>#REF!+J373</f>
        <v>#REF!</v>
      </c>
      <c r="K370" s="12" t="e">
        <f>#REF!+K373</f>
        <v>#REF!</v>
      </c>
      <c r="L370" s="12" t="e">
        <f>#REF!+L373</f>
        <v>#REF!</v>
      </c>
      <c r="M370" s="12">
        <f>M371+M373</f>
        <v>1681.1</v>
      </c>
      <c r="N370" s="13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2">
      <c r="A371" s="20"/>
      <c r="B371" s="1" t="s">
        <v>448</v>
      </c>
      <c r="C371" s="2">
        <v>908</v>
      </c>
      <c r="D371" s="3" t="s">
        <v>26</v>
      </c>
      <c r="E371" s="3" t="s">
        <v>19</v>
      </c>
      <c r="F371" s="2" t="s">
        <v>392</v>
      </c>
      <c r="G371" s="4"/>
      <c r="H371" s="4"/>
      <c r="I371" s="12">
        <f>I372</f>
        <v>510</v>
      </c>
      <c r="J371" s="12">
        <f t="shared" ref="J371:M371" si="190">J372</f>
        <v>0</v>
      </c>
      <c r="K371" s="12">
        <f t="shared" si="190"/>
        <v>0</v>
      </c>
      <c r="L371" s="12">
        <f t="shared" si="190"/>
        <v>0</v>
      </c>
      <c r="M371" s="12">
        <f t="shared" si="190"/>
        <v>510</v>
      </c>
      <c r="N371" s="13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2">
      <c r="A372" s="20"/>
      <c r="B372" s="1" t="s">
        <v>187</v>
      </c>
      <c r="C372" s="2">
        <v>908</v>
      </c>
      <c r="D372" s="3" t="s">
        <v>26</v>
      </c>
      <c r="E372" s="3" t="s">
        <v>19</v>
      </c>
      <c r="F372" s="2" t="s">
        <v>392</v>
      </c>
      <c r="G372" s="4">
        <v>200</v>
      </c>
      <c r="H372" s="4"/>
      <c r="I372" s="12">
        <v>510</v>
      </c>
      <c r="J372" s="10"/>
      <c r="K372" s="10"/>
      <c r="L372" s="10"/>
      <c r="M372" s="10">
        <f>I372+J372+K372+L372</f>
        <v>510</v>
      </c>
      <c r="N372" s="13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2">
      <c r="A373" s="20"/>
      <c r="B373" s="1" t="s">
        <v>230</v>
      </c>
      <c r="C373" s="2">
        <v>908</v>
      </c>
      <c r="D373" s="3" t="s">
        <v>26</v>
      </c>
      <c r="E373" s="3" t="s">
        <v>19</v>
      </c>
      <c r="F373" s="2" t="s">
        <v>231</v>
      </c>
      <c r="G373" s="4"/>
      <c r="H373" s="4"/>
      <c r="I373" s="12">
        <f>I374</f>
        <v>1171.0999999999999</v>
      </c>
      <c r="J373" s="12">
        <f t="shared" ref="J373:M373" si="191">J374</f>
        <v>0</v>
      </c>
      <c r="K373" s="12">
        <f t="shared" si="191"/>
        <v>0</v>
      </c>
      <c r="L373" s="12">
        <f t="shared" si="191"/>
        <v>0</v>
      </c>
      <c r="M373" s="12">
        <f t="shared" si="191"/>
        <v>1171.0999999999999</v>
      </c>
      <c r="N373" s="13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1.5" x14ac:dyDescent="0.2">
      <c r="A374" s="1" t="s">
        <v>0</v>
      </c>
      <c r="B374" s="1" t="s">
        <v>98</v>
      </c>
      <c r="C374" s="2">
        <v>908</v>
      </c>
      <c r="D374" s="2" t="s">
        <v>26</v>
      </c>
      <c r="E374" s="2" t="s">
        <v>19</v>
      </c>
      <c r="F374" s="2" t="s">
        <v>232</v>
      </c>
      <c r="G374" s="4" t="s">
        <v>0</v>
      </c>
      <c r="H374" s="4"/>
      <c r="I374" s="12">
        <f>I375+I376+I377</f>
        <v>1171.0999999999999</v>
      </c>
      <c r="J374" s="12">
        <f t="shared" ref="J374:M374" si="192">J375+J376+J377</f>
        <v>0</v>
      </c>
      <c r="K374" s="12">
        <f t="shared" si="192"/>
        <v>0</v>
      </c>
      <c r="L374" s="12">
        <f t="shared" si="192"/>
        <v>0</v>
      </c>
      <c r="M374" s="12">
        <f t="shared" si="192"/>
        <v>1171.0999999999999</v>
      </c>
      <c r="N374" s="13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47.25" x14ac:dyDescent="0.2">
      <c r="A375" s="20" t="s">
        <v>0</v>
      </c>
      <c r="B375" s="1" t="s">
        <v>21</v>
      </c>
      <c r="C375" s="2">
        <v>908</v>
      </c>
      <c r="D375" s="2" t="s">
        <v>26</v>
      </c>
      <c r="E375" s="2" t="s">
        <v>19</v>
      </c>
      <c r="F375" s="2" t="s">
        <v>232</v>
      </c>
      <c r="G375" s="4" t="s">
        <v>22</v>
      </c>
      <c r="H375" s="4"/>
      <c r="I375" s="12">
        <v>995.9</v>
      </c>
      <c r="J375" s="10"/>
      <c r="K375" s="10"/>
      <c r="L375" s="10"/>
      <c r="M375" s="10">
        <f t="shared" ref="M375" si="193">I375+J375+K375+L375</f>
        <v>995.9</v>
      </c>
      <c r="N375" s="13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2">
      <c r="A376" s="1" t="s">
        <v>0</v>
      </c>
      <c r="B376" s="1" t="s">
        <v>187</v>
      </c>
      <c r="C376" s="2">
        <v>908</v>
      </c>
      <c r="D376" s="2" t="s">
        <v>26</v>
      </c>
      <c r="E376" s="2" t="s">
        <v>19</v>
      </c>
      <c r="F376" s="2" t="s">
        <v>232</v>
      </c>
      <c r="G376" s="4" t="s">
        <v>12</v>
      </c>
      <c r="H376" s="4"/>
      <c r="I376" s="12">
        <v>152.19999999999999</v>
      </c>
      <c r="J376" s="10"/>
      <c r="K376" s="10"/>
      <c r="L376" s="10"/>
      <c r="M376" s="10">
        <v>155.19999999999999</v>
      </c>
      <c r="N376" s="13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2">
      <c r="A377" s="1"/>
      <c r="B377" s="1" t="s">
        <v>23</v>
      </c>
      <c r="C377" s="2">
        <v>908</v>
      </c>
      <c r="D377" s="2" t="s">
        <v>26</v>
      </c>
      <c r="E377" s="2" t="s">
        <v>19</v>
      </c>
      <c r="F377" s="2" t="s">
        <v>232</v>
      </c>
      <c r="G377" s="4">
        <v>800</v>
      </c>
      <c r="H377" s="4"/>
      <c r="I377" s="12">
        <v>23</v>
      </c>
      <c r="J377" s="10"/>
      <c r="K377" s="10"/>
      <c r="L377" s="10"/>
      <c r="M377" s="10">
        <v>20</v>
      </c>
      <c r="N377" s="13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2">
      <c r="A378" s="20"/>
      <c r="B378" s="1" t="s">
        <v>108</v>
      </c>
      <c r="C378" s="2">
        <v>908</v>
      </c>
      <c r="D378" s="3" t="s">
        <v>9</v>
      </c>
      <c r="E378" s="3"/>
      <c r="F378" s="2"/>
      <c r="G378" s="4"/>
      <c r="H378" s="4"/>
      <c r="I378" s="12">
        <f>I379+I385+I393+I388</f>
        <v>3428.7999999999997</v>
      </c>
      <c r="J378" s="12">
        <f t="shared" ref="J378:M378" si="194">J379+J385+J393+J388</f>
        <v>0</v>
      </c>
      <c r="K378" s="12">
        <f t="shared" si="194"/>
        <v>0</v>
      </c>
      <c r="L378" s="12">
        <f t="shared" si="194"/>
        <v>0</v>
      </c>
      <c r="M378" s="12">
        <f t="shared" si="194"/>
        <v>3428.7999999999997</v>
      </c>
      <c r="N378" s="13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2">
      <c r="A379" s="20"/>
      <c r="B379" s="1" t="s">
        <v>45</v>
      </c>
      <c r="C379" s="2">
        <v>908</v>
      </c>
      <c r="D379" s="3" t="s">
        <v>9</v>
      </c>
      <c r="E379" s="3" t="s">
        <v>18</v>
      </c>
      <c r="F379" s="2"/>
      <c r="G379" s="4"/>
      <c r="H379" s="4"/>
      <c r="I379" s="12">
        <f>I380</f>
        <v>100</v>
      </c>
      <c r="J379" s="12">
        <f t="shared" ref="J379:M381" si="195">J380</f>
        <v>0</v>
      </c>
      <c r="K379" s="12">
        <f t="shared" si="195"/>
        <v>0</v>
      </c>
      <c r="L379" s="12">
        <f t="shared" si="195"/>
        <v>0</v>
      </c>
      <c r="M379" s="12">
        <f t="shared" si="195"/>
        <v>100</v>
      </c>
      <c r="N379" s="13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1.5" x14ac:dyDescent="0.2">
      <c r="A380" s="20"/>
      <c r="B380" s="1" t="s">
        <v>135</v>
      </c>
      <c r="C380" s="2">
        <v>908</v>
      </c>
      <c r="D380" s="3" t="s">
        <v>9</v>
      </c>
      <c r="E380" s="3" t="s">
        <v>18</v>
      </c>
      <c r="F380" s="2" t="s">
        <v>233</v>
      </c>
      <c r="G380" s="4"/>
      <c r="H380" s="4"/>
      <c r="I380" s="12">
        <f>I381</f>
        <v>100</v>
      </c>
      <c r="J380" s="12">
        <f t="shared" si="195"/>
        <v>0</v>
      </c>
      <c r="K380" s="12">
        <f t="shared" si="195"/>
        <v>0</v>
      </c>
      <c r="L380" s="12">
        <f t="shared" si="195"/>
        <v>0</v>
      </c>
      <c r="M380" s="12">
        <f t="shared" si="195"/>
        <v>100</v>
      </c>
      <c r="N380" s="13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1.5" x14ac:dyDescent="0.2">
      <c r="A381" s="20"/>
      <c r="B381" s="1" t="s">
        <v>109</v>
      </c>
      <c r="C381" s="2">
        <v>908</v>
      </c>
      <c r="D381" s="3" t="s">
        <v>9</v>
      </c>
      <c r="E381" s="3" t="s">
        <v>18</v>
      </c>
      <c r="F381" s="2" t="s">
        <v>234</v>
      </c>
      <c r="G381" s="4"/>
      <c r="H381" s="4"/>
      <c r="I381" s="12">
        <f>I382</f>
        <v>100</v>
      </c>
      <c r="J381" s="12">
        <f t="shared" si="195"/>
        <v>0</v>
      </c>
      <c r="K381" s="12">
        <f t="shared" si="195"/>
        <v>0</v>
      </c>
      <c r="L381" s="12">
        <f t="shared" si="195"/>
        <v>0</v>
      </c>
      <c r="M381" s="12">
        <f t="shared" si="195"/>
        <v>100</v>
      </c>
      <c r="N381" s="13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2">
      <c r="A382" s="20"/>
      <c r="B382" s="1" t="s">
        <v>187</v>
      </c>
      <c r="C382" s="2">
        <v>908</v>
      </c>
      <c r="D382" s="3" t="s">
        <v>9</v>
      </c>
      <c r="E382" s="3" t="s">
        <v>18</v>
      </c>
      <c r="F382" s="2" t="s">
        <v>234</v>
      </c>
      <c r="G382" s="4">
        <v>300</v>
      </c>
      <c r="H382" s="4"/>
      <c r="I382" s="12">
        <v>100</v>
      </c>
      <c r="J382" s="10"/>
      <c r="K382" s="10"/>
      <c r="L382" s="10"/>
      <c r="M382" s="10">
        <f>I382+J382+K382+L382</f>
        <v>100</v>
      </c>
      <c r="N382" s="13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2">
      <c r="A383" s="20"/>
      <c r="B383" s="1" t="s">
        <v>235</v>
      </c>
      <c r="C383" s="2">
        <v>908</v>
      </c>
      <c r="D383" s="3" t="s">
        <v>9</v>
      </c>
      <c r="E383" s="3" t="s">
        <v>35</v>
      </c>
      <c r="F383" s="2"/>
      <c r="G383" s="4"/>
      <c r="H383" s="4"/>
      <c r="I383" s="12">
        <f>I384</f>
        <v>1920.7</v>
      </c>
      <c r="J383" s="12">
        <f t="shared" ref="J383:M386" si="196">J384</f>
        <v>0</v>
      </c>
      <c r="K383" s="12">
        <f t="shared" si="196"/>
        <v>0</v>
      </c>
      <c r="L383" s="12">
        <f t="shared" si="196"/>
        <v>0</v>
      </c>
      <c r="M383" s="12">
        <f t="shared" si="196"/>
        <v>1920.7</v>
      </c>
      <c r="N383" s="13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1.5" x14ac:dyDescent="0.2">
      <c r="A384" s="20"/>
      <c r="B384" s="1" t="s">
        <v>83</v>
      </c>
      <c r="C384" s="2">
        <v>908</v>
      </c>
      <c r="D384" s="3" t="s">
        <v>9</v>
      </c>
      <c r="E384" s="3" t="s">
        <v>35</v>
      </c>
      <c r="F384" s="2" t="s">
        <v>176</v>
      </c>
      <c r="G384" s="4"/>
      <c r="H384" s="4"/>
      <c r="I384" s="12">
        <f>I385</f>
        <v>1920.7</v>
      </c>
      <c r="J384" s="12">
        <f t="shared" si="196"/>
        <v>0</v>
      </c>
      <c r="K384" s="12">
        <f t="shared" si="196"/>
        <v>0</v>
      </c>
      <c r="L384" s="12">
        <f t="shared" si="196"/>
        <v>0</v>
      </c>
      <c r="M384" s="12">
        <f t="shared" si="196"/>
        <v>1920.7</v>
      </c>
      <c r="N384" s="13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2">
      <c r="A385" s="20"/>
      <c r="B385" s="1" t="s">
        <v>327</v>
      </c>
      <c r="C385" s="2">
        <v>908</v>
      </c>
      <c r="D385" s="3" t="s">
        <v>9</v>
      </c>
      <c r="E385" s="3" t="s">
        <v>35</v>
      </c>
      <c r="F385" s="2" t="s">
        <v>246</v>
      </c>
      <c r="G385" s="4"/>
      <c r="H385" s="4"/>
      <c r="I385" s="12">
        <f>I386</f>
        <v>1920.7</v>
      </c>
      <c r="J385" s="12">
        <f t="shared" si="196"/>
        <v>0</v>
      </c>
      <c r="K385" s="12">
        <f t="shared" si="196"/>
        <v>0</v>
      </c>
      <c r="L385" s="12">
        <f t="shared" si="196"/>
        <v>0</v>
      </c>
      <c r="M385" s="12">
        <f t="shared" si="196"/>
        <v>1920.7</v>
      </c>
      <c r="N385" s="13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1.5" customHeight="1" x14ac:dyDescent="0.2">
      <c r="A386" s="20"/>
      <c r="B386" s="1" t="s">
        <v>328</v>
      </c>
      <c r="C386" s="2">
        <v>908</v>
      </c>
      <c r="D386" s="3" t="s">
        <v>9</v>
      </c>
      <c r="E386" s="3" t="s">
        <v>35</v>
      </c>
      <c r="F386" s="2" t="s">
        <v>325</v>
      </c>
      <c r="G386" s="4"/>
      <c r="H386" s="4"/>
      <c r="I386" s="12">
        <f>I387</f>
        <v>1920.7</v>
      </c>
      <c r="J386" s="12">
        <f t="shared" si="196"/>
        <v>0</v>
      </c>
      <c r="K386" s="12">
        <f t="shared" si="196"/>
        <v>0</v>
      </c>
      <c r="L386" s="12">
        <f t="shared" si="196"/>
        <v>0</v>
      </c>
      <c r="M386" s="12">
        <f t="shared" si="196"/>
        <v>1920.7</v>
      </c>
      <c r="N386" s="13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2">
      <c r="A387" s="20"/>
      <c r="B387" s="1" t="s">
        <v>23</v>
      </c>
      <c r="C387" s="2">
        <v>908</v>
      </c>
      <c r="D387" s="3" t="s">
        <v>9</v>
      </c>
      <c r="E387" s="3" t="s">
        <v>35</v>
      </c>
      <c r="F387" s="2" t="s">
        <v>325</v>
      </c>
      <c r="G387" s="4">
        <v>800</v>
      </c>
      <c r="H387" s="4"/>
      <c r="I387" s="12">
        <v>1920.7</v>
      </c>
      <c r="J387" s="10"/>
      <c r="K387" s="10"/>
      <c r="L387" s="10"/>
      <c r="M387" s="10">
        <f>I387+J387+K387+L387</f>
        <v>1920.7</v>
      </c>
      <c r="N387" s="13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2">
      <c r="A388" s="20"/>
      <c r="B388" s="1" t="s">
        <v>141</v>
      </c>
      <c r="C388" s="2">
        <v>908</v>
      </c>
      <c r="D388" s="3" t="s">
        <v>9</v>
      </c>
      <c r="E388" s="3" t="s">
        <v>19</v>
      </c>
      <c r="F388" s="2"/>
      <c r="G388" s="4"/>
      <c r="H388" s="4"/>
      <c r="I388" s="12">
        <f>I389</f>
        <v>413.1</v>
      </c>
      <c r="J388" s="12">
        <f t="shared" ref="J388:M388" si="197">J389</f>
        <v>0</v>
      </c>
      <c r="K388" s="12">
        <f t="shared" si="197"/>
        <v>0</v>
      </c>
      <c r="L388" s="12">
        <f t="shared" si="197"/>
        <v>0</v>
      </c>
      <c r="M388" s="12">
        <f t="shared" si="197"/>
        <v>413.1</v>
      </c>
      <c r="N388" s="13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1.5" x14ac:dyDescent="0.2">
      <c r="A389" s="20"/>
      <c r="B389" s="1" t="s">
        <v>126</v>
      </c>
      <c r="C389" s="2">
        <v>908</v>
      </c>
      <c r="D389" s="3" t="s">
        <v>9</v>
      </c>
      <c r="E389" s="3" t="s">
        <v>19</v>
      </c>
      <c r="F389" s="2" t="s">
        <v>224</v>
      </c>
      <c r="G389" s="4"/>
      <c r="H389" s="4"/>
      <c r="I389" s="12">
        <f t="shared" ref="I389:M391" si="198">I390</f>
        <v>413.1</v>
      </c>
      <c r="J389" s="12">
        <f t="shared" si="198"/>
        <v>0</v>
      </c>
      <c r="K389" s="12">
        <f t="shared" si="198"/>
        <v>0</v>
      </c>
      <c r="L389" s="12">
        <f t="shared" si="198"/>
        <v>0</v>
      </c>
      <c r="M389" s="12">
        <f t="shared" si="198"/>
        <v>413.1</v>
      </c>
      <c r="N389" s="13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1.5" x14ac:dyDescent="0.2">
      <c r="A390" s="20"/>
      <c r="B390" s="1" t="s">
        <v>144</v>
      </c>
      <c r="C390" s="2">
        <v>908</v>
      </c>
      <c r="D390" s="3" t="s">
        <v>9</v>
      </c>
      <c r="E390" s="3" t="s">
        <v>19</v>
      </c>
      <c r="F390" s="2" t="s">
        <v>225</v>
      </c>
      <c r="G390" s="4"/>
      <c r="H390" s="4"/>
      <c r="I390" s="12">
        <f>I391</f>
        <v>413.1</v>
      </c>
      <c r="J390" s="12">
        <f t="shared" si="198"/>
        <v>0</v>
      </c>
      <c r="K390" s="12">
        <f t="shared" si="198"/>
        <v>0</v>
      </c>
      <c r="L390" s="12">
        <f t="shared" si="198"/>
        <v>0</v>
      </c>
      <c r="M390" s="12">
        <f t="shared" si="198"/>
        <v>413.1</v>
      </c>
      <c r="N390" s="13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47.25" x14ac:dyDescent="0.2">
      <c r="A391" s="20"/>
      <c r="B391" s="1" t="s">
        <v>414</v>
      </c>
      <c r="C391" s="2">
        <v>908</v>
      </c>
      <c r="D391" s="3" t="s">
        <v>9</v>
      </c>
      <c r="E391" s="3" t="s">
        <v>19</v>
      </c>
      <c r="F391" s="2" t="s">
        <v>413</v>
      </c>
      <c r="G391" s="4"/>
      <c r="H391" s="4"/>
      <c r="I391" s="12">
        <f>I392</f>
        <v>413.1</v>
      </c>
      <c r="J391" s="12">
        <f t="shared" si="198"/>
        <v>0</v>
      </c>
      <c r="K391" s="12">
        <f t="shared" si="198"/>
        <v>0</v>
      </c>
      <c r="L391" s="12">
        <f t="shared" si="198"/>
        <v>0</v>
      </c>
      <c r="M391" s="12">
        <f t="shared" si="198"/>
        <v>413.1</v>
      </c>
      <c r="N391" s="13"/>
      <c r="O391" s="6"/>
      <c r="P391" s="11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2">
      <c r="A392" s="20"/>
      <c r="B392" s="1" t="s">
        <v>187</v>
      </c>
      <c r="C392" s="2">
        <v>908</v>
      </c>
      <c r="D392" s="3" t="s">
        <v>9</v>
      </c>
      <c r="E392" s="3" t="s">
        <v>19</v>
      </c>
      <c r="F392" s="2" t="s">
        <v>413</v>
      </c>
      <c r="G392" s="4">
        <v>200</v>
      </c>
      <c r="H392" s="4"/>
      <c r="I392" s="12">
        <v>413.1</v>
      </c>
      <c r="J392" s="10"/>
      <c r="K392" s="10"/>
      <c r="L392" s="10"/>
      <c r="M392" s="10">
        <f>I392+J392+K392+L392</f>
        <v>413.1</v>
      </c>
      <c r="N392" s="13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2">
      <c r="A393" s="20"/>
      <c r="B393" s="1" t="s">
        <v>46</v>
      </c>
      <c r="C393" s="2">
        <v>908</v>
      </c>
      <c r="D393" s="3" t="s">
        <v>9</v>
      </c>
      <c r="E393" s="3" t="s">
        <v>47</v>
      </c>
      <c r="F393" s="2"/>
      <c r="G393" s="4"/>
      <c r="H393" s="4"/>
      <c r="I393" s="12">
        <f>I394+I397</f>
        <v>995</v>
      </c>
      <c r="J393" s="12">
        <f t="shared" ref="J393:M393" si="199">J394+J397</f>
        <v>0</v>
      </c>
      <c r="K393" s="12">
        <f t="shared" si="199"/>
        <v>0</v>
      </c>
      <c r="L393" s="12">
        <f t="shared" si="199"/>
        <v>0</v>
      </c>
      <c r="M393" s="12">
        <f t="shared" si="199"/>
        <v>995</v>
      </c>
      <c r="N393" s="13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1.5" x14ac:dyDescent="0.2">
      <c r="A394" s="20"/>
      <c r="B394" s="1" t="s">
        <v>83</v>
      </c>
      <c r="C394" s="2">
        <v>908</v>
      </c>
      <c r="D394" s="3" t="s">
        <v>9</v>
      </c>
      <c r="E394" s="3" t="s">
        <v>47</v>
      </c>
      <c r="F394" s="2" t="s">
        <v>176</v>
      </c>
      <c r="G394" s="4"/>
      <c r="H394" s="4"/>
      <c r="I394" s="12">
        <f>I395</f>
        <v>500</v>
      </c>
      <c r="J394" s="12">
        <f t="shared" ref="J394:M395" si="200">J395</f>
        <v>0</v>
      </c>
      <c r="K394" s="12">
        <f t="shared" si="200"/>
        <v>0</v>
      </c>
      <c r="L394" s="12">
        <f t="shared" si="200"/>
        <v>0</v>
      </c>
      <c r="M394" s="12">
        <f t="shared" si="200"/>
        <v>500</v>
      </c>
      <c r="N394" s="13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2">
      <c r="A395" s="20"/>
      <c r="B395" s="1" t="s">
        <v>128</v>
      </c>
      <c r="C395" s="2">
        <v>908</v>
      </c>
      <c r="D395" s="3" t="s">
        <v>9</v>
      </c>
      <c r="E395" s="3" t="s">
        <v>47</v>
      </c>
      <c r="F395" s="2" t="s">
        <v>324</v>
      </c>
      <c r="G395" s="4"/>
      <c r="H395" s="4"/>
      <c r="I395" s="12">
        <f>I396</f>
        <v>500</v>
      </c>
      <c r="J395" s="12">
        <f t="shared" si="200"/>
        <v>0</v>
      </c>
      <c r="K395" s="12">
        <f t="shared" si="200"/>
        <v>0</v>
      </c>
      <c r="L395" s="12">
        <f t="shared" si="200"/>
        <v>0</v>
      </c>
      <c r="M395" s="12">
        <f t="shared" si="200"/>
        <v>500</v>
      </c>
      <c r="N395" s="13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2">
      <c r="A396" s="20"/>
      <c r="B396" s="1" t="s">
        <v>187</v>
      </c>
      <c r="C396" s="2">
        <v>908</v>
      </c>
      <c r="D396" s="3" t="s">
        <v>9</v>
      </c>
      <c r="E396" s="3" t="s">
        <v>47</v>
      </c>
      <c r="F396" s="2" t="s">
        <v>324</v>
      </c>
      <c r="G396" s="4">
        <v>200</v>
      </c>
      <c r="H396" s="4"/>
      <c r="I396" s="12">
        <v>500</v>
      </c>
      <c r="J396" s="10"/>
      <c r="K396" s="10"/>
      <c r="L396" s="10"/>
      <c r="M396" s="10">
        <v>500</v>
      </c>
      <c r="N396" s="13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1.5" x14ac:dyDescent="0.2">
      <c r="A397" s="20"/>
      <c r="B397" s="1" t="s">
        <v>126</v>
      </c>
      <c r="C397" s="2">
        <v>908</v>
      </c>
      <c r="D397" s="3" t="s">
        <v>9</v>
      </c>
      <c r="E397" s="3" t="s">
        <v>47</v>
      </c>
      <c r="F397" s="2" t="s">
        <v>224</v>
      </c>
      <c r="G397" s="4"/>
      <c r="H397" s="4"/>
      <c r="I397" s="12">
        <f t="shared" ref="I397:M399" si="201">I398</f>
        <v>495</v>
      </c>
      <c r="J397" s="12">
        <f t="shared" si="201"/>
        <v>0</v>
      </c>
      <c r="K397" s="12">
        <f t="shared" si="201"/>
        <v>0</v>
      </c>
      <c r="L397" s="12">
        <f t="shared" si="201"/>
        <v>0</v>
      </c>
      <c r="M397" s="12">
        <f t="shared" si="201"/>
        <v>495</v>
      </c>
      <c r="N397" s="13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1.5" x14ac:dyDescent="0.2">
      <c r="A398" s="20"/>
      <c r="B398" s="1" t="s">
        <v>342</v>
      </c>
      <c r="C398" s="2">
        <v>908</v>
      </c>
      <c r="D398" s="3" t="s">
        <v>9</v>
      </c>
      <c r="E398" s="3" t="s">
        <v>47</v>
      </c>
      <c r="F398" s="2" t="s">
        <v>225</v>
      </c>
      <c r="G398" s="4"/>
      <c r="H398" s="4"/>
      <c r="I398" s="12">
        <f>I399</f>
        <v>495</v>
      </c>
      <c r="J398" s="12">
        <f t="shared" si="201"/>
        <v>0</v>
      </c>
      <c r="K398" s="12">
        <f t="shared" si="201"/>
        <v>0</v>
      </c>
      <c r="L398" s="12">
        <f t="shared" si="201"/>
        <v>0</v>
      </c>
      <c r="M398" s="12">
        <f t="shared" si="201"/>
        <v>495</v>
      </c>
      <c r="N398" s="13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2">
      <c r="A399" s="20"/>
      <c r="B399" s="1" t="s">
        <v>409</v>
      </c>
      <c r="C399" s="2">
        <v>908</v>
      </c>
      <c r="D399" s="3" t="s">
        <v>9</v>
      </c>
      <c r="E399" s="3" t="s">
        <v>47</v>
      </c>
      <c r="F399" s="2" t="s">
        <v>236</v>
      </c>
      <c r="G399" s="4"/>
      <c r="H399" s="4"/>
      <c r="I399" s="12">
        <f>I400</f>
        <v>495</v>
      </c>
      <c r="J399" s="12">
        <f t="shared" si="201"/>
        <v>0</v>
      </c>
      <c r="K399" s="12">
        <f t="shared" si="201"/>
        <v>0</v>
      </c>
      <c r="L399" s="12">
        <f t="shared" si="201"/>
        <v>0</v>
      </c>
      <c r="M399" s="12">
        <f t="shared" si="201"/>
        <v>495</v>
      </c>
      <c r="N399" s="13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2">
      <c r="A400" s="20"/>
      <c r="B400" s="1" t="s">
        <v>187</v>
      </c>
      <c r="C400" s="2">
        <v>908</v>
      </c>
      <c r="D400" s="3" t="s">
        <v>9</v>
      </c>
      <c r="E400" s="3" t="s">
        <v>47</v>
      </c>
      <c r="F400" s="2" t="s">
        <v>236</v>
      </c>
      <c r="G400" s="4">
        <v>200</v>
      </c>
      <c r="H400" s="4"/>
      <c r="I400" s="12">
        <v>495</v>
      </c>
      <c r="J400" s="10"/>
      <c r="K400" s="10"/>
      <c r="L400" s="10"/>
      <c r="M400" s="10">
        <f>I400+J400+K400+L400</f>
        <v>495</v>
      </c>
      <c r="N400" s="13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">
      <c r="A401" s="20"/>
      <c r="B401" s="1" t="s">
        <v>48</v>
      </c>
      <c r="C401" s="2">
        <v>908</v>
      </c>
      <c r="D401" s="3" t="s">
        <v>18</v>
      </c>
      <c r="E401" s="3"/>
      <c r="F401" s="2"/>
      <c r="G401" s="4"/>
      <c r="H401" s="4"/>
      <c r="I401" s="12">
        <f>I406+I402+I413</f>
        <v>17107.519999999997</v>
      </c>
      <c r="J401" s="12">
        <f t="shared" ref="J401:M401" si="202">J406+J402+J413</f>
        <v>0</v>
      </c>
      <c r="K401" s="12">
        <f t="shared" si="202"/>
        <v>0</v>
      </c>
      <c r="L401" s="12">
        <f t="shared" si="202"/>
        <v>291.02</v>
      </c>
      <c r="M401" s="12">
        <f t="shared" si="202"/>
        <v>25398.54</v>
      </c>
      <c r="N401" s="13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7.25" customHeight="1" x14ac:dyDescent="0.2">
      <c r="A402" s="20"/>
      <c r="B402" s="1" t="s">
        <v>341</v>
      </c>
      <c r="C402" s="2">
        <v>908</v>
      </c>
      <c r="D402" s="3" t="s">
        <v>18</v>
      </c>
      <c r="E402" s="3" t="s">
        <v>20</v>
      </c>
      <c r="F402" s="2"/>
      <c r="G402" s="4"/>
      <c r="H402" s="4"/>
      <c r="I402" s="12">
        <f>I403</f>
        <v>2000</v>
      </c>
      <c r="J402" s="12">
        <f t="shared" ref="J402:M402" si="203">J403</f>
        <v>0</v>
      </c>
      <c r="K402" s="12">
        <f t="shared" si="203"/>
        <v>0</v>
      </c>
      <c r="L402" s="12">
        <f t="shared" si="203"/>
        <v>0</v>
      </c>
      <c r="M402" s="12">
        <f t="shared" si="203"/>
        <v>2000</v>
      </c>
      <c r="N402" s="13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1.5" x14ac:dyDescent="0.2">
      <c r="A403" s="20"/>
      <c r="B403" s="1" t="s">
        <v>339</v>
      </c>
      <c r="C403" s="2">
        <v>908</v>
      </c>
      <c r="D403" s="3" t="s">
        <v>18</v>
      </c>
      <c r="E403" s="3" t="s">
        <v>20</v>
      </c>
      <c r="F403" s="2" t="s">
        <v>242</v>
      </c>
      <c r="G403" s="4"/>
      <c r="H403" s="4"/>
      <c r="I403" s="12">
        <f t="shared" ref="I403:M404" si="204">I404</f>
        <v>2000</v>
      </c>
      <c r="J403" s="12">
        <f t="shared" si="204"/>
        <v>0</v>
      </c>
      <c r="K403" s="12">
        <f t="shared" si="204"/>
        <v>0</v>
      </c>
      <c r="L403" s="12">
        <f t="shared" si="204"/>
        <v>0</v>
      </c>
      <c r="M403" s="12">
        <f t="shared" si="204"/>
        <v>2000</v>
      </c>
      <c r="N403" s="13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1.5" x14ac:dyDescent="0.2">
      <c r="A404" s="20"/>
      <c r="B404" s="1" t="s">
        <v>412</v>
      </c>
      <c r="C404" s="2">
        <v>908</v>
      </c>
      <c r="D404" s="3" t="s">
        <v>18</v>
      </c>
      <c r="E404" s="3" t="s">
        <v>20</v>
      </c>
      <c r="F404" s="2" t="s">
        <v>372</v>
      </c>
      <c r="G404" s="4"/>
      <c r="H404" s="4"/>
      <c r="I404" s="12">
        <f t="shared" si="204"/>
        <v>2000</v>
      </c>
      <c r="J404" s="12">
        <f t="shared" si="204"/>
        <v>0</v>
      </c>
      <c r="K404" s="12">
        <f t="shared" si="204"/>
        <v>0</v>
      </c>
      <c r="L404" s="12">
        <f t="shared" si="204"/>
        <v>0</v>
      </c>
      <c r="M404" s="12">
        <f t="shared" si="204"/>
        <v>2000</v>
      </c>
      <c r="N404" s="13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1.5" x14ac:dyDescent="0.2">
      <c r="A405" s="20"/>
      <c r="B405" s="1" t="s">
        <v>15</v>
      </c>
      <c r="C405" s="2">
        <v>908</v>
      </c>
      <c r="D405" s="3" t="s">
        <v>18</v>
      </c>
      <c r="E405" s="3" t="s">
        <v>20</v>
      </c>
      <c r="F405" s="2" t="s">
        <v>372</v>
      </c>
      <c r="G405" s="4">
        <v>600</v>
      </c>
      <c r="H405" s="4"/>
      <c r="I405" s="12">
        <v>2000</v>
      </c>
      <c r="J405" s="10"/>
      <c r="K405" s="10"/>
      <c r="L405" s="10"/>
      <c r="M405" s="10">
        <f>I405+J405+K405+L405</f>
        <v>2000</v>
      </c>
      <c r="N405" s="13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2">
      <c r="A406" s="20"/>
      <c r="B406" s="1" t="s">
        <v>49</v>
      </c>
      <c r="C406" s="2">
        <v>908</v>
      </c>
      <c r="D406" s="3" t="s">
        <v>18</v>
      </c>
      <c r="E406" s="3" t="s">
        <v>25</v>
      </c>
      <c r="F406" s="2"/>
      <c r="G406" s="4"/>
      <c r="H406" s="4"/>
      <c r="I406" s="12">
        <f>I407</f>
        <v>9901.119999999999</v>
      </c>
      <c r="J406" s="12">
        <f t="shared" ref="J406:M407" si="205">J407</f>
        <v>0</v>
      </c>
      <c r="K406" s="12">
        <f t="shared" si="205"/>
        <v>0</v>
      </c>
      <c r="L406" s="12">
        <f t="shared" si="205"/>
        <v>291.02</v>
      </c>
      <c r="M406" s="12">
        <f t="shared" si="205"/>
        <v>10192.14</v>
      </c>
      <c r="N406" s="13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1.5" x14ac:dyDescent="0.2">
      <c r="A407" s="20"/>
      <c r="B407" s="1" t="s">
        <v>135</v>
      </c>
      <c r="C407" s="2">
        <v>908</v>
      </c>
      <c r="D407" s="3" t="s">
        <v>18</v>
      </c>
      <c r="E407" s="3" t="s">
        <v>25</v>
      </c>
      <c r="F407" s="2" t="s">
        <v>233</v>
      </c>
      <c r="G407" s="4"/>
      <c r="H407" s="4"/>
      <c r="I407" s="12">
        <f>I408</f>
        <v>9901.119999999999</v>
      </c>
      <c r="J407" s="12">
        <f t="shared" si="205"/>
        <v>0</v>
      </c>
      <c r="K407" s="12">
        <f t="shared" si="205"/>
        <v>0</v>
      </c>
      <c r="L407" s="12">
        <f t="shared" si="205"/>
        <v>291.02</v>
      </c>
      <c r="M407" s="12">
        <f t="shared" si="205"/>
        <v>10192.14</v>
      </c>
      <c r="N407" s="13"/>
      <c r="O407" s="6"/>
      <c r="P407" s="11">
        <f>M337+M382+M410+M412+M440</f>
        <v>13261.776</v>
      </c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1.5" x14ac:dyDescent="0.2">
      <c r="A408" s="20"/>
      <c r="B408" s="1" t="s">
        <v>383</v>
      </c>
      <c r="C408" s="2">
        <v>908</v>
      </c>
      <c r="D408" s="3" t="s">
        <v>18</v>
      </c>
      <c r="E408" s="3" t="s">
        <v>25</v>
      </c>
      <c r="F408" s="2" t="s">
        <v>382</v>
      </c>
      <c r="G408" s="4"/>
      <c r="H408" s="4"/>
      <c r="I408" s="12">
        <f>I409+I411</f>
        <v>9901.119999999999</v>
      </c>
      <c r="J408" s="12">
        <f t="shared" ref="J408:M408" si="206">J409+J411</f>
        <v>0</v>
      </c>
      <c r="K408" s="12">
        <f t="shared" si="206"/>
        <v>0</v>
      </c>
      <c r="L408" s="12">
        <f t="shared" si="206"/>
        <v>291.02</v>
      </c>
      <c r="M408" s="12">
        <f t="shared" si="206"/>
        <v>10192.14</v>
      </c>
      <c r="N408" s="13"/>
      <c r="O408" s="6"/>
      <c r="P408" s="11">
        <f>P407-11916</f>
        <v>1345.7759999999998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1.5" x14ac:dyDescent="0.2">
      <c r="A409" s="20"/>
      <c r="B409" s="1" t="s">
        <v>379</v>
      </c>
      <c r="C409" s="2">
        <v>908</v>
      </c>
      <c r="D409" s="3" t="s">
        <v>18</v>
      </c>
      <c r="E409" s="3" t="s">
        <v>25</v>
      </c>
      <c r="F409" s="2" t="s">
        <v>378</v>
      </c>
      <c r="G409" s="4"/>
      <c r="H409" s="4"/>
      <c r="I409" s="12">
        <f>I410</f>
        <v>7953.66</v>
      </c>
      <c r="J409" s="12">
        <f t="shared" ref="J409:M409" si="207">J410</f>
        <v>0</v>
      </c>
      <c r="K409" s="12">
        <f t="shared" si="207"/>
        <v>0</v>
      </c>
      <c r="L409" s="12">
        <f t="shared" si="207"/>
        <v>0</v>
      </c>
      <c r="M409" s="12">
        <f t="shared" si="207"/>
        <v>7953.66</v>
      </c>
      <c r="N409" s="13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1.5" x14ac:dyDescent="0.2">
      <c r="A410" s="20"/>
      <c r="B410" s="1" t="s">
        <v>50</v>
      </c>
      <c r="C410" s="2">
        <v>908</v>
      </c>
      <c r="D410" s="3" t="s">
        <v>18</v>
      </c>
      <c r="E410" s="3" t="s">
        <v>25</v>
      </c>
      <c r="F410" s="2" t="s">
        <v>378</v>
      </c>
      <c r="G410" s="4">
        <v>400</v>
      </c>
      <c r="H410" s="4"/>
      <c r="I410" s="12">
        <v>7953.66</v>
      </c>
      <c r="J410" s="10"/>
      <c r="K410" s="10"/>
      <c r="L410" s="10"/>
      <c r="M410" s="10">
        <f>I410+J410+K410+L410</f>
        <v>7953.66</v>
      </c>
      <c r="N410" s="13"/>
      <c r="O410" s="11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2">
      <c r="A411" s="20"/>
      <c r="B411" s="1" t="s">
        <v>381</v>
      </c>
      <c r="C411" s="2">
        <v>908</v>
      </c>
      <c r="D411" s="3" t="s">
        <v>18</v>
      </c>
      <c r="E411" s="3" t="s">
        <v>25</v>
      </c>
      <c r="F411" s="2" t="s">
        <v>380</v>
      </c>
      <c r="G411" s="4"/>
      <c r="H411" s="4"/>
      <c r="I411" s="12">
        <f>I412</f>
        <v>1947.46</v>
      </c>
      <c r="J411" s="12">
        <f t="shared" ref="J411:M411" si="208">J412</f>
        <v>0</v>
      </c>
      <c r="K411" s="12">
        <f t="shared" si="208"/>
        <v>0</v>
      </c>
      <c r="L411" s="12">
        <f t="shared" si="208"/>
        <v>291.02</v>
      </c>
      <c r="M411" s="12">
        <f t="shared" si="208"/>
        <v>2238.48</v>
      </c>
      <c r="N411" s="13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1.5" x14ac:dyDescent="0.2">
      <c r="A412" s="20"/>
      <c r="B412" s="1" t="s">
        <v>50</v>
      </c>
      <c r="C412" s="2">
        <v>908</v>
      </c>
      <c r="D412" s="3" t="s">
        <v>18</v>
      </c>
      <c r="E412" s="3" t="s">
        <v>25</v>
      </c>
      <c r="F412" s="2" t="s">
        <v>380</v>
      </c>
      <c r="G412" s="4">
        <v>400</v>
      </c>
      <c r="H412" s="4"/>
      <c r="I412" s="12">
        <v>1947.46</v>
      </c>
      <c r="J412" s="10"/>
      <c r="K412" s="10"/>
      <c r="L412" s="10">
        <v>291.02</v>
      </c>
      <c r="M412" s="10">
        <f>I412+J412+K412+L412</f>
        <v>2238.48</v>
      </c>
      <c r="N412" s="13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2">
      <c r="A413" s="20"/>
      <c r="B413" s="1" t="s">
        <v>386</v>
      </c>
      <c r="C413" s="2">
        <v>908</v>
      </c>
      <c r="D413" s="3" t="s">
        <v>18</v>
      </c>
      <c r="E413" s="3" t="s">
        <v>26</v>
      </c>
      <c r="F413" s="2"/>
      <c r="G413" s="4"/>
      <c r="H413" s="4"/>
      <c r="I413" s="12">
        <f>I414</f>
        <v>5206.3999999999996</v>
      </c>
      <c r="J413" s="12">
        <f t="shared" ref="J413:M415" si="209">J414</f>
        <v>0</v>
      </c>
      <c r="K413" s="12">
        <f t="shared" si="209"/>
        <v>0</v>
      </c>
      <c r="L413" s="12">
        <f t="shared" si="209"/>
        <v>0</v>
      </c>
      <c r="M413" s="12">
        <f t="shared" si="209"/>
        <v>13206.4</v>
      </c>
      <c r="N413" s="13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2">
      <c r="A414" s="20"/>
      <c r="B414" s="1" t="s">
        <v>31</v>
      </c>
      <c r="C414" s="2">
        <v>908</v>
      </c>
      <c r="D414" s="3" t="s">
        <v>18</v>
      </c>
      <c r="E414" s="3" t="s">
        <v>26</v>
      </c>
      <c r="F414" s="2" t="s">
        <v>147</v>
      </c>
      <c r="G414" s="4"/>
      <c r="H414" s="4"/>
      <c r="I414" s="12">
        <f>I415</f>
        <v>5206.3999999999996</v>
      </c>
      <c r="J414" s="12">
        <f t="shared" si="209"/>
        <v>0</v>
      </c>
      <c r="K414" s="12">
        <f t="shared" si="209"/>
        <v>0</v>
      </c>
      <c r="L414" s="12">
        <f t="shared" si="209"/>
        <v>0</v>
      </c>
      <c r="M414" s="12">
        <f>M415+M417</f>
        <v>13206.4</v>
      </c>
      <c r="N414" s="13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5.5" customHeight="1" x14ac:dyDescent="0.2">
      <c r="A415" s="20"/>
      <c r="B415" s="1" t="s">
        <v>464</v>
      </c>
      <c r="C415" s="2">
        <v>908</v>
      </c>
      <c r="D415" s="3" t="s">
        <v>18</v>
      </c>
      <c r="E415" s="3" t="s">
        <v>26</v>
      </c>
      <c r="F415" s="2" t="s">
        <v>455</v>
      </c>
      <c r="G415" s="4"/>
      <c r="H415" s="4"/>
      <c r="I415" s="12">
        <f>I416</f>
        <v>5206.3999999999996</v>
      </c>
      <c r="J415" s="12">
        <f t="shared" si="209"/>
        <v>0</v>
      </c>
      <c r="K415" s="12">
        <f t="shared" si="209"/>
        <v>0</v>
      </c>
      <c r="L415" s="12">
        <f t="shared" si="209"/>
        <v>0</v>
      </c>
      <c r="M415" s="12">
        <f t="shared" si="209"/>
        <v>5206.3999999999996</v>
      </c>
      <c r="N415" s="13"/>
      <c r="O415" s="6"/>
      <c r="P415" s="11">
        <f>M15+M17+M18+M19+M257+M259+M285+M287+M288+M289+M291+M298+M300+M301+M302+M304+M305+M312+M317+M318+M319+M324+M326+M352+M353+M353+M355+M367+M416+M418+M428+U351</f>
        <v>70386.206999999995</v>
      </c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2">
      <c r="A416" s="20"/>
      <c r="B416" s="1" t="s">
        <v>28</v>
      </c>
      <c r="C416" s="2">
        <v>908</v>
      </c>
      <c r="D416" s="3" t="s">
        <v>18</v>
      </c>
      <c r="E416" s="3" t="s">
        <v>26</v>
      </c>
      <c r="F416" s="2" t="s">
        <v>455</v>
      </c>
      <c r="G416" s="4">
        <v>500</v>
      </c>
      <c r="H416" s="4"/>
      <c r="I416" s="12">
        <v>5206.3999999999996</v>
      </c>
      <c r="J416" s="10"/>
      <c r="K416" s="10"/>
      <c r="L416" s="10"/>
      <c r="M416" s="10">
        <f>I416+J416+K416+L416</f>
        <v>5206.3999999999996</v>
      </c>
      <c r="N416" s="13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48.75" customHeight="1" x14ac:dyDescent="0.2">
      <c r="A417" s="20"/>
      <c r="B417" s="1" t="s">
        <v>457</v>
      </c>
      <c r="C417" s="2">
        <v>908</v>
      </c>
      <c r="D417" s="3" t="s">
        <v>18</v>
      </c>
      <c r="E417" s="3" t="s">
        <v>26</v>
      </c>
      <c r="F417" s="2" t="s">
        <v>456</v>
      </c>
      <c r="G417" s="4"/>
      <c r="H417" s="4"/>
      <c r="I417" s="12"/>
      <c r="J417" s="10"/>
      <c r="K417" s="10"/>
      <c r="L417" s="10"/>
      <c r="M417" s="10">
        <f>M418</f>
        <v>8000</v>
      </c>
      <c r="N417" s="13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2">
      <c r="A418" s="20"/>
      <c r="B418" s="1" t="s">
        <v>28</v>
      </c>
      <c r="C418" s="2">
        <v>908</v>
      </c>
      <c r="D418" s="3" t="s">
        <v>18</v>
      </c>
      <c r="E418" s="3" t="s">
        <v>26</v>
      </c>
      <c r="F418" s="2" t="s">
        <v>456</v>
      </c>
      <c r="G418" s="4">
        <v>500</v>
      </c>
      <c r="H418" s="4"/>
      <c r="I418" s="12"/>
      <c r="J418" s="10"/>
      <c r="K418" s="10"/>
      <c r="L418" s="10"/>
      <c r="M418" s="10">
        <v>8000</v>
      </c>
      <c r="N418" s="13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2">
      <c r="A419" s="20"/>
      <c r="B419" s="1" t="s">
        <v>110</v>
      </c>
      <c r="C419" s="2">
        <v>908</v>
      </c>
      <c r="D419" s="3" t="s">
        <v>14</v>
      </c>
      <c r="E419" s="3"/>
      <c r="F419" s="2"/>
      <c r="G419" s="4"/>
      <c r="H419" s="4"/>
      <c r="I419" s="12">
        <f>I420+I425</f>
        <v>387.5</v>
      </c>
      <c r="J419" s="12">
        <f t="shared" ref="J419:M419" si="210">J420+J425</f>
        <v>0</v>
      </c>
      <c r="K419" s="12">
        <f t="shared" si="210"/>
        <v>0</v>
      </c>
      <c r="L419" s="12">
        <f t="shared" si="210"/>
        <v>0</v>
      </c>
      <c r="M419" s="12">
        <f t="shared" si="210"/>
        <v>550.5</v>
      </c>
      <c r="N419" s="13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2">
      <c r="A420" s="20"/>
      <c r="B420" s="1" t="s">
        <v>42</v>
      </c>
      <c r="C420" s="2">
        <v>908</v>
      </c>
      <c r="D420" s="3" t="s">
        <v>14</v>
      </c>
      <c r="E420" s="3" t="s">
        <v>14</v>
      </c>
      <c r="F420" s="2"/>
      <c r="G420" s="4"/>
      <c r="H420" s="4"/>
      <c r="I420" s="12">
        <f t="shared" ref="I420:M423" si="211">I421</f>
        <v>50</v>
      </c>
      <c r="J420" s="12">
        <f t="shared" si="211"/>
        <v>0</v>
      </c>
      <c r="K420" s="12">
        <f t="shared" si="211"/>
        <v>0</v>
      </c>
      <c r="L420" s="12">
        <f t="shared" si="211"/>
        <v>0</v>
      </c>
      <c r="M420" s="12">
        <f t="shared" si="211"/>
        <v>50</v>
      </c>
      <c r="N420" s="13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2">
      <c r="A421" s="20"/>
      <c r="B421" s="1" t="s">
        <v>111</v>
      </c>
      <c r="C421" s="2">
        <v>908</v>
      </c>
      <c r="D421" s="3" t="s">
        <v>14</v>
      </c>
      <c r="E421" s="3" t="s">
        <v>14</v>
      </c>
      <c r="F421" s="2" t="s">
        <v>220</v>
      </c>
      <c r="G421" s="4"/>
      <c r="H421" s="4"/>
      <c r="I421" s="12">
        <f t="shared" si="211"/>
        <v>50</v>
      </c>
      <c r="J421" s="12">
        <f t="shared" si="211"/>
        <v>0</v>
      </c>
      <c r="K421" s="12">
        <f t="shared" si="211"/>
        <v>0</v>
      </c>
      <c r="L421" s="12">
        <f t="shared" si="211"/>
        <v>0</v>
      </c>
      <c r="M421" s="12">
        <f t="shared" si="211"/>
        <v>50</v>
      </c>
      <c r="N421" s="13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2">
      <c r="A422" s="20"/>
      <c r="B422" s="1" t="s">
        <v>112</v>
      </c>
      <c r="C422" s="2">
        <v>908</v>
      </c>
      <c r="D422" s="3" t="s">
        <v>14</v>
      </c>
      <c r="E422" s="3" t="s">
        <v>14</v>
      </c>
      <c r="F422" s="2" t="s">
        <v>238</v>
      </c>
      <c r="G422" s="4"/>
      <c r="H422" s="4"/>
      <c r="I422" s="12">
        <f t="shared" si="211"/>
        <v>50</v>
      </c>
      <c r="J422" s="12">
        <f t="shared" si="211"/>
        <v>0</v>
      </c>
      <c r="K422" s="12">
        <f t="shared" si="211"/>
        <v>0</v>
      </c>
      <c r="L422" s="12">
        <f t="shared" si="211"/>
        <v>0</v>
      </c>
      <c r="M422" s="12">
        <f t="shared" si="211"/>
        <v>50</v>
      </c>
      <c r="N422" s="13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2">
      <c r="A423" s="20"/>
      <c r="B423" s="1" t="s">
        <v>239</v>
      </c>
      <c r="C423" s="2">
        <v>908</v>
      </c>
      <c r="D423" s="3" t="s">
        <v>14</v>
      </c>
      <c r="E423" s="3" t="s">
        <v>14</v>
      </c>
      <c r="F423" s="2" t="s">
        <v>240</v>
      </c>
      <c r="G423" s="4"/>
      <c r="H423" s="4"/>
      <c r="I423" s="12">
        <f t="shared" si="211"/>
        <v>50</v>
      </c>
      <c r="J423" s="12">
        <f t="shared" si="211"/>
        <v>0</v>
      </c>
      <c r="K423" s="12">
        <f t="shared" si="211"/>
        <v>0</v>
      </c>
      <c r="L423" s="12">
        <f t="shared" si="211"/>
        <v>0</v>
      </c>
      <c r="M423" s="12">
        <f t="shared" si="211"/>
        <v>50</v>
      </c>
      <c r="N423" s="13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2">
      <c r="A424" s="20"/>
      <c r="B424" s="1" t="s">
        <v>187</v>
      </c>
      <c r="C424" s="2">
        <v>908</v>
      </c>
      <c r="D424" s="3" t="s">
        <v>14</v>
      </c>
      <c r="E424" s="3" t="s">
        <v>14</v>
      </c>
      <c r="F424" s="2" t="s">
        <v>240</v>
      </c>
      <c r="G424" s="4">
        <v>200</v>
      </c>
      <c r="H424" s="4"/>
      <c r="I424" s="12">
        <v>50</v>
      </c>
      <c r="J424" s="10"/>
      <c r="K424" s="10"/>
      <c r="L424" s="10"/>
      <c r="M424" s="10">
        <f>I424+J424+K424+L424</f>
        <v>50</v>
      </c>
      <c r="N424" s="13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x14ac:dyDescent="0.2">
      <c r="A425" s="20"/>
      <c r="B425" s="1" t="s">
        <v>43</v>
      </c>
      <c r="C425" s="2">
        <v>908</v>
      </c>
      <c r="D425" s="3" t="s">
        <v>14</v>
      </c>
      <c r="E425" s="3" t="s">
        <v>19</v>
      </c>
      <c r="F425" s="2"/>
      <c r="G425" s="4"/>
      <c r="H425" s="4"/>
      <c r="I425" s="12">
        <f>I426</f>
        <v>337.5</v>
      </c>
      <c r="J425" s="12">
        <f t="shared" ref="J425:M427" si="212">J426</f>
        <v>0</v>
      </c>
      <c r="K425" s="12">
        <f t="shared" si="212"/>
        <v>0</v>
      </c>
      <c r="L425" s="12">
        <f t="shared" si="212"/>
        <v>0</v>
      </c>
      <c r="M425" s="12">
        <f t="shared" si="212"/>
        <v>500.5</v>
      </c>
      <c r="N425" s="13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2">
      <c r="A426" s="20"/>
      <c r="B426" s="1" t="s">
        <v>31</v>
      </c>
      <c r="C426" s="2">
        <v>908</v>
      </c>
      <c r="D426" s="3" t="s">
        <v>14</v>
      </c>
      <c r="E426" s="3" t="s">
        <v>19</v>
      </c>
      <c r="F426" s="2" t="s">
        <v>147</v>
      </c>
      <c r="G426" s="4"/>
      <c r="H426" s="4"/>
      <c r="I426" s="12">
        <f>I427</f>
        <v>337.5</v>
      </c>
      <c r="J426" s="12">
        <f t="shared" si="212"/>
        <v>0</v>
      </c>
      <c r="K426" s="12">
        <f t="shared" si="212"/>
        <v>0</v>
      </c>
      <c r="L426" s="12">
        <f t="shared" si="212"/>
        <v>0</v>
      </c>
      <c r="M426" s="12">
        <f t="shared" si="212"/>
        <v>500.5</v>
      </c>
      <c r="N426" s="13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1.5" x14ac:dyDescent="0.2">
      <c r="A427" s="20"/>
      <c r="B427" s="1" t="s">
        <v>134</v>
      </c>
      <c r="C427" s="2">
        <v>908</v>
      </c>
      <c r="D427" s="3" t="s">
        <v>14</v>
      </c>
      <c r="E427" s="3" t="s">
        <v>19</v>
      </c>
      <c r="F427" s="2" t="s">
        <v>255</v>
      </c>
      <c r="G427" s="4"/>
      <c r="H427" s="4"/>
      <c r="I427" s="12">
        <f>I428</f>
        <v>337.5</v>
      </c>
      <c r="J427" s="12">
        <f t="shared" si="212"/>
        <v>0</v>
      </c>
      <c r="K427" s="12">
        <f t="shared" si="212"/>
        <v>0</v>
      </c>
      <c r="L427" s="12">
        <f t="shared" si="212"/>
        <v>0</v>
      </c>
      <c r="M427" s="12">
        <f t="shared" si="212"/>
        <v>500.5</v>
      </c>
      <c r="N427" s="13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47.25" x14ac:dyDescent="0.2">
      <c r="A428" s="20"/>
      <c r="B428" s="1" t="s">
        <v>21</v>
      </c>
      <c r="C428" s="2">
        <v>908</v>
      </c>
      <c r="D428" s="3" t="s">
        <v>14</v>
      </c>
      <c r="E428" s="3" t="s">
        <v>19</v>
      </c>
      <c r="F428" s="2" t="s">
        <v>255</v>
      </c>
      <c r="G428" s="4">
        <v>100</v>
      </c>
      <c r="H428" s="4"/>
      <c r="I428" s="12">
        <v>337.5</v>
      </c>
      <c r="J428" s="10"/>
      <c r="K428" s="10"/>
      <c r="L428" s="10"/>
      <c r="M428" s="10">
        <v>500.5</v>
      </c>
      <c r="N428" s="13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2">
      <c r="A429" s="20"/>
      <c r="B429" s="1" t="s">
        <v>32</v>
      </c>
      <c r="C429" s="2">
        <v>908</v>
      </c>
      <c r="D429" s="3" t="s">
        <v>10</v>
      </c>
      <c r="E429" s="3"/>
      <c r="F429" s="2"/>
      <c r="G429" s="4"/>
      <c r="H429" s="4"/>
      <c r="I429" s="12">
        <f>I430+I434+I459+I453</f>
        <v>18108.440000000002</v>
      </c>
      <c r="J429" s="12">
        <f t="shared" ref="J429:M429" si="213">J430+J434+J459+J453</f>
        <v>0</v>
      </c>
      <c r="K429" s="12">
        <f t="shared" si="213"/>
        <v>0</v>
      </c>
      <c r="L429" s="12">
        <f t="shared" si="213"/>
        <v>0</v>
      </c>
      <c r="M429" s="12">
        <f t="shared" si="213"/>
        <v>21522.623999999996</v>
      </c>
      <c r="N429" s="13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2">
      <c r="A430" s="20"/>
      <c r="B430" s="1" t="s">
        <v>113</v>
      </c>
      <c r="C430" s="2">
        <v>908</v>
      </c>
      <c r="D430" s="3" t="s">
        <v>10</v>
      </c>
      <c r="E430" s="3" t="s">
        <v>20</v>
      </c>
      <c r="F430" s="2"/>
      <c r="G430" s="4"/>
      <c r="H430" s="4"/>
      <c r="I430" s="12">
        <f t="shared" ref="I430:M432" si="214">I431</f>
        <v>6644.5</v>
      </c>
      <c r="J430" s="12">
        <f t="shared" si="214"/>
        <v>0</v>
      </c>
      <c r="K430" s="12">
        <f t="shared" si="214"/>
        <v>0</v>
      </c>
      <c r="L430" s="12">
        <f t="shared" si="214"/>
        <v>0</v>
      </c>
      <c r="M430" s="12">
        <f t="shared" si="214"/>
        <v>6644.5</v>
      </c>
      <c r="N430" s="13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1.5" x14ac:dyDescent="0.2">
      <c r="A431" s="20"/>
      <c r="B431" s="1" t="s">
        <v>83</v>
      </c>
      <c r="C431" s="2">
        <v>908</v>
      </c>
      <c r="D431" s="3" t="s">
        <v>10</v>
      </c>
      <c r="E431" s="3" t="s">
        <v>20</v>
      </c>
      <c r="F431" s="2" t="s">
        <v>176</v>
      </c>
      <c r="G431" s="4"/>
      <c r="H431" s="4"/>
      <c r="I431" s="12">
        <f t="shared" si="214"/>
        <v>6644.5</v>
      </c>
      <c r="J431" s="12">
        <f t="shared" si="214"/>
        <v>0</v>
      </c>
      <c r="K431" s="12">
        <f t="shared" si="214"/>
        <v>0</v>
      </c>
      <c r="L431" s="12">
        <f t="shared" si="214"/>
        <v>0</v>
      </c>
      <c r="M431" s="12">
        <f t="shared" si="214"/>
        <v>6644.5</v>
      </c>
      <c r="N431" s="13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2">
      <c r="A432" s="20"/>
      <c r="B432" s="1" t="s">
        <v>114</v>
      </c>
      <c r="C432" s="2">
        <v>908</v>
      </c>
      <c r="D432" s="3" t="s">
        <v>10</v>
      </c>
      <c r="E432" s="3" t="s">
        <v>20</v>
      </c>
      <c r="F432" s="2" t="s">
        <v>241</v>
      </c>
      <c r="G432" s="4"/>
      <c r="H432" s="4"/>
      <c r="I432" s="12">
        <f t="shared" si="214"/>
        <v>6644.5</v>
      </c>
      <c r="J432" s="12">
        <f t="shared" si="214"/>
        <v>0</v>
      </c>
      <c r="K432" s="12">
        <f t="shared" si="214"/>
        <v>0</v>
      </c>
      <c r="L432" s="12">
        <f t="shared" si="214"/>
        <v>0</v>
      </c>
      <c r="M432" s="12">
        <f t="shared" si="214"/>
        <v>6644.5</v>
      </c>
      <c r="N432" s="13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2">
      <c r="A433" s="20"/>
      <c r="B433" s="1" t="s">
        <v>17</v>
      </c>
      <c r="C433" s="2">
        <v>908</v>
      </c>
      <c r="D433" s="3" t="s">
        <v>10</v>
      </c>
      <c r="E433" s="3" t="s">
        <v>20</v>
      </c>
      <c r="F433" s="2" t="s">
        <v>241</v>
      </c>
      <c r="G433" s="4">
        <v>300</v>
      </c>
      <c r="H433" s="4"/>
      <c r="I433" s="12">
        <v>6644.5</v>
      </c>
      <c r="J433" s="10"/>
      <c r="K433" s="10"/>
      <c r="L433" s="10"/>
      <c r="M433" s="10">
        <f>I433+J433+K433+L433</f>
        <v>6644.5</v>
      </c>
      <c r="N433" s="13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2">
      <c r="A434" s="20"/>
      <c r="B434" s="1" t="s">
        <v>115</v>
      </c>
      <c r="C434" s="2">
        <v>908</v>
      </c>
      <c r="D434" s="3" t="s">
        <v>10</v>
      </c>
      <c r="E434" s="3" t="s">
        <v>26</v>
      </c>
      <c r="F434" s="2"/>
      <c r="G434" s="4"/>
      <c r="H434" s="4"/>
      <c r="I434" s="12">
        <f>I435+I442+I446</f>
        <v>6868.24</v>
      </c>
      <c r="J434" s="12">
        <f t="shared" ref="J434:M434" si="215">J435+J442+J446</f>
        <v>0</v>
      </c>
      <c r="K434" s="12">
        <f t="shared" si="215"/>
        <v>0</v>
      </c>
      <c r="L434" s="12">
        <f t="shared" si="215"/>
        <v>0</v>
      </c>
      <c r="M434" s="12">
        <f t="shared" si="215"/>
        <v>10151.424000000001</v>
      </c>
      <c r="N434" s="13"/>
      <c r="O434" s="11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1.5" x14ac:dyDescent="0.2">
      <c r="A435" s="20"/>
      <c r="B435" s="1" t="s">
        <v>135</v>
      </c>
      <c r="C435" s="2">
        <v>908</v>
      </c>
      <c r="D435" s="3" t="s">
        <v>10</v>
      </c>
      <c r="E435" s="3" t="s">
        <v>26</v>
      </c>
      <c r="F435" s="2" t="s">
        <v>233</v>
      </c>
      <c r="G435" s="4"/>
      <c r="H435" s="4"/>
      <c r="I435" s="12">
        <f>I436</f>
        <v>777.84</v>
      </c>
      <c r="J435" s="12">
        <f t="shared" ref="J435:M435" si="216">J436</f>
        <v>0</v>
      </c>
      <c r="K435" s="12">
        <f t="shared" si="216"/>
        <v>0</v>
      </c>
      <c r="L435" s="12">
        <f t="shared" si="216"/>
        <v>0</v>
      </c>
      <c r="M435" s="12">
        <f t="shared" si="216"/>
        <v>2469.636</v>
      </c>
      <c r="N435" s="13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1.5" x14ac:dyDescent="0.2">
      <c r="A436" s="20"/>
      <c r="B436" s="1" t="s">
        <v>270</v>
      </c>
      <c r="C436" s="2">
        <v>908</v>
      </c>
      <c r="D436" s="3" t="s">
        <v>10</v>
      </c>
      <c r="E436" s="3" t="s">
        <v>26</v>
      </c>
      <c r="F436" s="2" t="s">
        <v>271</v>
      </c>
      <c r="G436" s="4"/>
      <c r="H436" s="4"/>
      <c r="I436" s="12">
        <f>+I437</f>
        <v>777.84</v>
      </c>
      <c r="J436" s="12">
        <f t="shared" ref="J436:L436" si="217">+J437</f>
        <v>0</v>
      </c>
      <c r="K436" s="12">
        <f t="shared" si="217"/>
        <v>0</v>
      </c>
      <c r="L436" s="12">
        <f t="shared" si="217"/>
        <v>0</v>
      </c>
      <c r="M436" s="12">
        <f>M437+M439</f>
        <v>2469.636</v>
      </c>
      <c r="N436" s="13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1.5" x14ac:dyDescent="0.2">
      <c r="A437" s="20"/>
      <c r="B437" s="1" t="s">
        <v>316</v>
      </c>
      <c r="C437" s="2">
        <v>908</v>
      </c>
      <c r="D437" s="3" t="s">
        <v>10</v>
      </c>
      <c r="E437" s="3" t="s">
        <v>26</v>
      </c>
      <c r="F437" s="2" t="s">
        <v>331</v>
      </c>
      <c r="G437" s="4"/>
      <c r="H437" s="4"/>
      <c r="I437" s="12">
        <f t="shared" ref="I437:M437" si="218">I438</f>
        <v>777.84</v>
      </c>
      <c r="J437" s="12">
        <f t="shared" si="218"/>
        <v>0</v>
      </c>
      <c r="K437" s="12">
        <f t="shared" si="218"/>
        <v>0</v>
      </c>
      <c r="L437" s="12">
        <f t="shared" si="218"/>
        <v>0</v>
      </c>
      <c r="M437" s="12">
        <f t="shared" si="218"/>
        <v>0</v>
      </c>
      <c r="N437" s="13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2">
      <c r="A438" s="20"/>
      <c r="B438" s="1" t="s">
        <v>17</v>
      </c>
      <c r="C438" s="2">
        <v>908</v>
      </c>
      <c r="D438" s="3" t="s">
        <v>10</v>
      </c>
      <c r="E438" s="3" t="s">
        <v>26</v>
      </c>
      <c r="F438" s="2" t="s">
        <v>331</v>
      </c>
      <c r="G438" s="4">
        <v>300</v>
      </c>
      <c r="H438" s="4"/>
      <c r="I438" s="12">
        <v>777.84</v>
      </c>
      <c r="J438" s="10"/>
      <c r="K438" s="10"/>
      <c r="L438" s="10"/>
      <c r="M438" s="10">
        <v>0</v>
      </c>
      <c r="N438" s="13"/>
      <c r="O438" s="29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1.5" customHeight="1" x14ac:dyDescent="0.2">
      <c r="A439" s="20"/>
      <c r="B439" s="1" t="s">
        <v>459</v>
      </c>
      <c r="C439" s="2">
        <v>908</v>
      </c>
      <c r="D439" s="3" t="s">
        <v>10</v>
      </c>
      <c r="E439" s="3" t="s">
        <v>26</v>
      </c>
      <c r="F439" s="2" t="s">
        <v>458</v>
      </c>
      <c r="G439" s="4"/>
      <c r="H439" s="4"/>
      <c r="I439" s="12"/>
      <c r="J439" s="10"/>
      <c r="K439" s="10"/>
      <c r="L439" s="10"/>
      <c r="M439" s="10">
        <f>M440</f>
        <v>2469.636</v>
      </c>
      <c r="N439" s="13"/>
      <c r="O439" s="29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2">
      <c r="A440" s="20"/>
      <c r="B440" s="1" t="s">
        <v>17</v>
      </c>
      <c r="C440" s="2">
        <v>908</v>
      </c>
      <c r="D440" s="3" t="s">
        <v>10</v>
      </c>
      <c r="E440" s="3" t="s">
        <v>26</v>
      </c>
      <c r="F440" s="2" t="s">
        <v>458</v>
      </c>
      <c r="G440" s="4">
        <v>300</v>
      </c>
      <c r="H440" s="4"/>
      <c r="I440" s="12"/>
      <c r="J440" s="10"/>
      <c r="K440" s="10"/>
      <c r="L440" s="10"/>
      <c r="M440" s="10">
        <v>2469.636</v>
      </c>
      <c r="N440" s="13"/>
      <c r="O440" s="29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1.5" x14ac:dyDescent="0.2">
      <c r="A441" s="20"/>
      <c r="B441" s="1" t="s">
        <v>363</v>
      </c>
      <c r="C441" s="2">
        <v>908</v>
      </c>
      <c r="D441" s="3" t="s">
        <v>10</v>
      </c>
      <c r="E441" s="3" t="s">
        <v>26</v>
      </c>
      <c r="F441" s="2" t="s">
        <v>242</v>
      </c>
      <c r="G441" s="4"/>
      <c r="H441" s="4"/>
      <c r="I441" s="12">
        <f t="shared" ref="I441:M444" si="219">I442</f>
        <v>5040.3999999999996</v>
      </c>
      <c r="J441" s="12">
        <f t="shared" si="219"/>
        <v>0</v>
      </c>
      <c r="K441" s="12">
        <f t="shared" si="219"/>
        <v>0</v>
      </c>
      <c r="L441" s="12">
        <f t="shared" si="219"/>
        <v>0</v>
      </c>
      <c r="M441" s="12">
        <f t="shared" si="219"/>
        <v>6631.7880000000005</v>
      </c>
      <c r="N441" s="13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8" customHeight="1" x14ac:dyDescent="0.2">
      <c r="A442" s="20"/>
      <c r="B442" s="1" t="s">
        <v>260</v>
      </c>
      <c r="C442" s="2">
        <v>908</v>
      </c>
      <c r="D442" s="3" t="s">
        <v>10</v>
      </c>
      <c r="E442" s="3" t="s">
        <v>26</v>
      </c>
      <c r="F442" s="2" t="s">
        <v>261</v>
      </c>
      <c r="G442" s="4"/>
      <c r="H442" s="4"/>
      <c r="I442" s="12">
        <f>I443</f>
        <v>5040.3999999999996</v>
      </c>
      <c r="J442" s="12">
        <f t="shared" si="219"/>
        <v>0</v>
      </c>
      <c r="K442" s="12">
        <f t="shared" si="219"/>
        <v>0</v>
      </c>
      <c r="L442" s="12">
        <f t="shared" si="219"/>
        <v>0</v>
      </c>
      <c r="M442" s="12">
        <f t="shared" si="219"/>
        <v>6631.7880000000005</v>
      </c>
      <c r="N442" s="13"/>
      <c r="O442" s="6"/>
      <c r="P442" s="11">
        <f>M405+M445+M458</f>
        <v>12855.888000000001</v>
      </c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1.5" x14ac:dyDescent="0.2">
      <c r="A443" s="20"/>
      <c r="B443" s="1" t="s">
        <v>263</v>
      </c>
      <c r="C443" s="2">
        <v>908</v>
      </c>
      <c r="D443" s="3" t="s">
        <v>10</v>
      </c>
      <c r="E443" s="3" t="s">
        <v>26</v>
      </c>
      <c r="F443" s="2" t="s">
        <v>262</v>
      </c>
      <c r="G443" s="4"/>
      <c r="H443" s="4"/>
      <c r="I443" s="12">
        <f>I444</f>
        <v>5040.3999999999996</v>
      </c>
      <c r="J443" s="12">
        <f t="shared" si="219"/>
        <v>0</v>
      </c>
      <c r="K443" s="12">
        <f t="shared" si="219"/>
        <v>0</v>
      </c>
      <c r="L443" s="12">
        <f t="shared" si="219"/>
        <v>0</v>
      </c>
      <c r="M443" s="12">
        <f t="shared" si="219"/>
        <v>6631.7880000000005</v>
      </c>
      <c r="N443" s="13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3.75" customHeight="1" x14ac:dyDescent="0.2">
      <c r="A444" s="20"/>
      <c r="B444" s="1" t="s">
        <v>410</v>
      </c>
      <c r="C444" s="2">
        <v>908</v>
      </c>
      <c r="D444" s="3" t="s">
        <v>10</v>
      </c>
      <c r="E444" s="3" t="s">
        <v>26</v>
      </c>
      <c r="F444" s="2" t="s">
        <v>387</v>
      </c>
      <c r="G444" s="4"/>
      <c r="H444" s="4"/>
      <c r="I444" s="12">
        <f>I445</f>
        <v>5040.3999999999996</v>
      </c>
      <c r="J444" s="12">
        <f t="shared" si="219"/>
        <v>0</v>
      </c>
      <c r="K444" s="12">
        <f t="shared" si="219"/>
        <v>0</v>
      </c>
      <c r="L444" s="12">
        <f t="shared" si="219"/>
        <v>0</v>
      </c>
      <c r="M444" s="12">
        <f t="shared" si="219"/>
        <v>6631.7880000000005</v>
      </c>
      <c r="N444" s="13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9.5" customHeight="1" x14ac:dyDescent="0.2">
      <c r="A445" s="20"/>
      <c r="B445" s="1" t="s">
        <v>17</v>
      </c>
      <c r="C445" s="2">
        <v>908</v>
      </c>
      <c r="D445" s="3" t="s">
        <v>10</v>
      </c>
      <c r="E445" s="3" t="s">
        <v>26</v>
      </c>
      <c r="F445" s="2" t="s">
        <v>387</v>
      </c>
      <c r="G445" s="4">
        <v>300</v>
      </c>
      <c r="H445" s="4"/>
      <c r="I445" s="12">
        <v>5040.3999999999996</v>
      </c>
      <c r="J445" s="10"/>
      <c r="K445" s="10"/>
      <c r="L445" s="10"/>
      <c r="M445" s="10">
        <f>1770.3+4861.488</f>
        <v>6631.7880000000005</v>
      </c>
      <c r="N445" s="13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7.5" customHeight="1" x14ac:dyDescent="0.2">
      <c r="A446" s="20"/>
      <c r="B446" s="1" t="s">
        <v>351</v>
      </c>
      <c r="C446" s="2">
        <v>908</v>
      </c>
      <c r="D446" s="3" t="s">
        <v>10</v>
      </c>
      <c r="E446" s="3" t="s">
        <v>26</v>
      </c>
      <c r="F446" s="2" t="s">
        <v>352</v>
      </c>
      <c r="G446" s="4"/>
      <c r="H446" s="4"/>
      <c r="I446" s="12">
        <f>I447+I450</f>
        <v>1050</v>
      </c>
      <c r="J446" s="12">
        <f t="shared" ref="J446:M446" si="220">J447+J450</f>
        <v>0</v>
      </c>
      <c r="K446" s="12">
        <f t="shared" si="220"/>
        <v>0</v>
      </c>
      <c r="L446" s="12">
        <f t="shared" si="220"/>
        <v>0</v>
      </c>
      <c r="M446" s="12">
        <f t="shared" si="220"/>
        <v>1050</v>
      </c>
      <c r="N446" s="13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9.5" customHeight="1" x14ac:dyDescent="0.2">
      <c r="A447" s="20"/>
      <c r="B447" s="1" t="s">
        <v>411</v>
      </c>
      <c r="C447" s="2">
        <v>908</v>
      </c>
      <c r="D447" s="3" t="s">
        <v>10</v>
      </c>
      <c r="E447" s="3" t="s">
        <v>26</v>
      </c>
      <c r="F447" s="2" t="s">
        <v>353</v>
      </c>
      <c r="G447" s="4"/>
      <c r="H447" s="4"/>
      <c r="I447" s="12">
        <f>I448</f>
        <v>50</v>
      </c>
      <c r="J447" s="12">
        <f t="shared" ref="J447:M448" si="221">J448</f>
        <v>0</v>
      </c>
      <c r="K447" s="12">
        <f t="shared" si="221"/>
        <v>0</v>
      </c>
      <c r="L447" s="12">
        <f t="shared" si="221"/>
        <v>0</v>
      </c>
      <c r="M447" s="12">
        <f t="shared" si="221"/>
        <v>50</v>
      </c>
      <c r="N447" s="13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5.25" customHeight="1" x14ac:dyDescent="0.2">
      <c r="A448" s="20"/>
      <c r="B448" s="1" t="s">
        <v>354</v>
      </c>
      <c r="C448" s="2">
        <v>908</v>
      </c>
      <c r="D448" s="3" t="s">
        <v>10</v>
      </c>
      <c r="E448" s="3" t="s">
        <v>26</v>
      </c>
      <c r="F448" s="2" t="s">
        <v>355</v>
      </c>
      <c r="G448" s="4"/>
      <c r="H448" s="4"/>
      <c r="I448" s="12">
        <f>I449</f>
        <v>50</v>
      </c>
      <c r="J448" s="12">
        <f t="shared" si="221"/>
        <v>0</v>
      </c>
      <c r="K448" s="12">
        <f t="shared" si="221"/>
        <v>0</v>
      </c>
      <c r="L448" s="12">
        <f t="shared" si="221"/>
        <v>0</v>
      </c>
      <c r="M448" s="12">
        <f t="shared" si="221"/>
        <v>50</v>
      </c>
      <c r="N448" s="13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9.5" customHeight="1" x14ac:dyDescent="0.2">
      <c r="A449" s="20"/>
      <c r="B449" s="1" t="s">
        <v>17</v>
      </c>
      <c r="C449" s="2">
        <v>908</v>
      </c>
      <c r="D449" s="3" t="s">
        <v>10</v>
      </c>
      <c r="E449" s="3" t="s">
        <v>26</v>
      </c>
      <c r="F449" s="2" t="s">
        <v>355</v>
      </c>
      <c r="G449" s="4">
        <v>300</v>
      </c>
      <c r="H449" s="4"/>
      <c r="I449" s="12">
        <v>50</v>
      </c>
      <c r="J449" s="10"/>
      <c r="K449" s="10"/>
      <c r="L449" s="10"/>
      <c r="M449" s="10">
        <f>I449+J449+K449+L449</f>
        <v>50</v>
      </c>
      <c r="N449" s="13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3" customHeight="1" x14ac:dyDescent="0.2">
      <c r="A450" s="20"/>
      <c r="B450" s="1" t="s">
        <v>417</v>
      </c>
      <c r="C450" s="2">
        <v>908</v>
      </c>
      <c r="D450" s="3" t="s">
        <v>10</v>
      </c>
      <c r="E450" s="3" t="s">
        <v>26</v>
      </c>
      <c r="F450" s="2" t="s">
        <v>415</v>
      </c>
      <c r="G450" s="4"/>
      <c r="H450" s="4"/>
      <c r="I450" s="12">
        <f>I451</f>
        <v>1000</v>
      </c>
      <c r="J450" s="12">
        <f t="shared" ref="J450:M451" si="222">J451</f>
        <v>0</v>
      </c>
      <c r="K450" s="12">
        <f t="shared" si="222"/>
        <v>0</v>
      </c>
      <c r="L450" s="12">
        <f t="shared" si="222"/>
        <v>0</v>
      </c>
      <c r="M450" s="12">
        <f t="shared" si="222"/>
        <v>1000</v>
      </c>
      <c r="N450" s="13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50.25" customHeight="1" x14ac:dyDescent="0.2">
      <c r="A451" s="20"/>
      <c r="B451" s="1" t="s">
        <v>418</v>
      </c>
      <c r="C451" s="2">
        <v>908</v>
      </c>
      <c r="D451" s="3" t="s">
        <v>10</v>
      </c>
      <c r="E451" s="3" t="s">
        <v>26</v>
      </c>
      <c r="F451" s="2" t="s">
        <v>416</v>
      </c>
      <c r="G451" s="4"/>
      <c r="H451" s="4"/>
      <c r="I451" s="12">
        <f>I452</f>
        <v>1000</v>
      </c>
      <c r="J451" s="12">
        <f t="shared" si="222"/>
        <v>0</v>
      </c>
      <c r="K451" s="12">
        <f t="shared" si="222"/>
        <v>0</v>
      </c>
      <c r="L451" s="12">
        <f t="shared" si="222"/>
        <v>0</v>
      </c>
      <c r="M451" s="12">
        <f t="shared" si="222"/>
        <v>1000</v>
      </c>
      <c r="N451" s="13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3.75" customHeight="1" x14ac:dyDescent="0.2">
      <c r="A452" s="20"/>
      <c r="B452" s="1" t="s">
        <v>50</v>
      </c>
      <c r="C452" s="2">
        <v>908</v>
      </c>
      <c r="D452" s="3" t="s">
        <v>10</v>
      </c>
      <c r="E452" s="3" t="s">
        <v>26</v>
      </c>
      <c r="F452" s="2" t="s">
        <v>416</v>
      </c>
      <c r="G452" s="4">
        <v>400</v>
      </c>
      <c r="H452" s="4"/>
      <c r="I452" s="12">
        <v>1000</v>
      </c>
      <c r="J452" s="10"/>
      <c r="K452" s="10"/>
      <c r="L452" s="10"/>
      <c r="M452" s="10">
        <f>I452+J452+K452+L452</f>
        <v>1000</v>
      </c>
      <c r="N452" s="13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2">
      <c r="A453" s="20"/>
      <c r="B453" s="1" t="s">
        <v>44</v>
      </c>
      <c r="C453" s="2">
        <v>908</v>
      </c>
      <c r="D453" s="3" t="s">
        <v>10</v>
      </c>
      <c r="E453" s="3" t="s">
        <v>9</v>
      </c>
      <c r="F453" s="2"/>
      <c r="G453" s="4"/>
      <c r="H453" s="4"/>
      <c r="I453" s="12">
        <f>I454</f>
        <v>4224.1000000000004</v>
      </c>
      <c r="J453" s="12">
        <f t="shared" ref="J453:M457" si="223">J454</f>
        <v>0</v>
      </c>
      <c r="K453" s="12">
        <f t="shared" si="223"/>
        <v>0</v>
      </c>
      <c r="L453" s="12">
        <f t="shared" si="223"/>
        <v>0</v>
      </c>
      <c r="M453" s="12">
        <f t="shared" si="223"/>
        <v>4224.1000000000004</v>
      </c>
      <c r="N453" s="13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1.5" x14ac:dyDescent="0.2">
      <c r="A454" s="20"/>
      <c r="B454" s="1" t="s">
        <v>363</v>
      </c>
      <c r="C454" s="2">
        <v>908</v>
      </c>
      <c r="D454" s="3" t="s">
        <v>10</v>
      </c>
      <c r="E454" s="3" t="s">
        <v>9</v>
      </c>
      <c r="F454" s="2" t="s">
        <v>242</v>
      </c>
      <c r="G454" s="4"/>
      <c r="H454" s="4"/>
      <c r="I454" s="12">
        <f>I455</f>
        <v>4224.1000000000004</v>
      </c>
      <c r="J454" s="12">
        <f t="shared" si="223"/>
        <v>0</v>
      </c>
      <c r="K454" s="12">
        <f t="shared" si="223"/>
        <v>0</v>
      </c>
      <c r="L454" s="12">
        <f t="shared" si="223"/>
        <v>0</v>
      </c>
      <c r="M454" s="12">
        <f t="shared" si="223"/>
        <v>4224.1000000000004</v>
      </c>
      <c r="N454" s="13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4.5" customHeight="1" x14ac:dyDescent="0.2">
      <c r="A455" s="20"/>
      <c r="B455" s="1" t="s">
        <v>264</v>
      </c>
      <c r="C455" s="2">
        <v>908</v>
      </c>
      <c r="D455" s="3" t="s">
        <v>10</v>
      </c>
      <c r="E455" s="3" t="s">
        <v>9</v>
      </c>
      <c r="F455" s="2" t="s">
        <v>265</v>
      </c>
      <c r="G455" s="4"/>
      <c r="H455" s="4"/>
      <c r="I455" s="12">
        <f>I456</f>
        <v>4224.1000000000004</v>
      </c>
      <c r="J455" s="12">
        <f t="shared" si="223"/>
        <v>0</v>
      </c>
      <c r="K455" s="12">
        <f t="shared" si="223"/>
        <v>0</v>
      </c>
      <c r="L455" s="12">
        <f t="shared" si="223"/>
        <v>0</v>
      </c>
      <c r="M455" s="12">
        <f t="shared" si="223"/>
        <v>4224.1000000000004</v>
      </c>
      <c r="N455" s="13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47.25" x14ac:dyDescent="0.2">
      <c r="A456" s="20"/>
      <c r="B456" s="1" t="s">
        <v>266</v>
      </c>
      <c r="C456" s="2">
        <v>908</v>
      </c>
      <c r="D456" s="3" t="s">
        <v>10</v>
      </c>
      <c r="E456" s="3" t="s">
        <v>9</v>
      </c>
      <c r="F456" s="2" t="s">
        <v>267</v>
      </c>
      <c r="G456" s="4"/>
      <c r="H456" s="4"/>
      <c r="I456" s="12">
        <f>I457</f>
        <v>4224.1000000000004</v>
      </c>
      <c r="J456" s="12">
        <f t="shared" si="223"/>
        <v>0</v>
      </c>
      <c r="K456" s="12">
        <f t="shared" si="223"/>
        <v>0</v>
      </c>
      <c r="L456" s="12">
        <f t="shared" si="223"/>
        <v>0</v>
      </c>
      <c r="M456" s="12">
        <f t="shared" si="223"/>
        <v>4224.1000000000004</v>
      </c>
      <c r="N456" s="13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54" customHeight="1" x14ac:dyDescent="0.2">
      <c r="A457" s="20"/>
      <c r="B457" s="1" t="s">
        <v>268</v>
      </c>
      <c r="C457" s="2">
        <v>908</v>
      </c>
      <c r="D457" s="3" t="s">
        <v>10</v>
      </c>
      <c r="E457" s="3" t="s">
        <v>9</v>
      </c>
      <c r="F457" s="2" t="s">
        <v>269</v>
      </c>
      <c r="G457" s="4"/>
      <c r="H457" s="4"/>
      <c r="I457" s="12">
        <f>I458</f>
        <v>4224.1000000000004</v>
      </c>
      <c r="J457" s="12">
        <f t="shared" si="223"/>
        <v>0</v>
      </c>
      <c r="K457" s="12">
        <f t="shared" si="223"/>
        <v>0</v>
      </c>
      <c r="L457" s="12">
        <f t="shared" si="223"/>
        <v>0</v>
      </c>
      <c r="M457" s="12">
        <f t="shared" si="223"/>
        <v>4224.1000000000004</v>
      </c>
      <c r="N457" s="13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1.5" x14ac:dyDescent="0.2">
      <c r="A458" s="20"/>
      <c r="B458" s="1" t="s">
        <v>50</v>
      </c>
      <c r="C458" s="2">
        <v>908</v>
      </c>
      <c r="D458" s="3" t="s">
        <v>10</v>
      </c>
      <c r="E458" s="3" t="s">
        <v>9</v>
      </c>
      <c r="F458" s="2" t="s">
        <v>269</v>
      </c>
      <c r="G458" s="4">
        <v>400</v>
      </c>
      <c r="H458" s="4"/>
      <c r="I458" s="12">
        <v>4224.1000000000004</v>
      </c>
      <c r="J458" s="10"/>
      <c r="K458" s="10"/>
      <c r="L458" s="10"/>
      <c r="M458" s="10">
        <f>I458+J458+K458+L458</f>
        <v>4224.1000000000004</v>
      </c>
      <c r="N458" s="13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2">
      <c r="A459" s="20"/>
      <c r="B459" s="1" t="s">
        <v>116</v>
      </c>
      <c r="C459" s="2">
        <v>908</v>
      </c>
      <c r="D459" s="3" t="s">
        <v>10</v>
      </c>
      <c r="E459" s="3" t="s">
        <v>27</v>
      </c>
      <c r="F459" s="2"/>
      <c r="G459" s="4"/>
      <c r="H459" s="4"/>
      <c r="I459" s="12">
        <f>I460</f>
        <v>371.6</v>
      </c>
      <c r="J459" s="12">
        <f t="shared" ref="J459:M461" si="224">J460</f>
        <v>0</v>
      </c>
      <c r="K459" s="12">
        <f t="shared" si="224"/>
        <v>0</v>
      </c>
      <c r="L459" s="12">
        <f t="shared" si="224"/>
        <v>0</v>
      </c>
      <c r="M459" s="12">
        <f t="shared" si="224"/>
        <v>502.6</v>
      </c>
      <c r="N459" s="13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2">
      <c r="A460" s="20"/>
      <c r="B460" s="1" t="s">
        <v>31</v>
      </c>
      <c r="C460" s="2">
        <v>908</v>
      </c>
      <c r="D460" s="3" t="s">
        <v>10</v>
      </c>
      <c r="E460" s="3" t="s">
        <v>27</v>
      </c>
      <c r="F460" s="2" t="s">
        <v>147</v>
      </c>
      <c r="G460" s="4"/>
      <c r="H460" s="4"/>
      <c r="I460" s="12">
        <f>I461</f>
        <v>371.6</v>
      </c>
      <c r="J460" s="12">
        <f t="shared" si="224"/>
        <v>0</v>
      </c>
      <c r="K460" s="12">
        <f t="shared" si="224"/>
        <v>0</v>
      </c>
      <c r="L460" s="12">
        <f t="shared" si="224"/>
        <v>0</v>
      </c>
      <c r="M460" s="12">
        <f t="shared" si="224"/>
        <v>502.6</v>
      </c>
      <c r="N460" s="13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1.5" x14ac:dyDescent="0.2">
      <c r="A461" s="20"/>
      <c r="B461" s="1" t="s">
        <v>117</v>
      </c>
      <c r="C461" s="2">
        <v>908</v>
      </c>
      <c r="D461" s="3" t="s">
        <v>10</v>
      </c>
      <c r="E461" s="3" t="s">
        <v>27</v>
      </c>
      <c r="F461" s="2" t="s">
        <v>256</v>
      </c>
      <c r="G461" s="4"/>
      <c r="H461" s="4"/>
      <c r="I461" s="12">
        <f>I462</f>
        <v>371.6</v>
      </c>
      <c r="J461" s="12">
        <f t="shared" si="224"/>
        <v>0</v>
      </c>
      <c r="K461" s="12">
        <f t="shared" si="224"/>
        <v>0</v>
      </c>
      <c r="L461" s="12">
        <f t="shared" si="224"/>
        <v>0</v>
      </c>
      <c r="M461" s="12">
        <f t="shared" si="224"/>
        <v>502.6</v>
      </c>
      <c r="N461" s="13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47.25" x14ac:dyDescent="0.2">
      <c r="A462" s="20"/>
      <c r="B462" s="1" t="s">
        <v>21</v>
      </c>
      <c r="C462" s="2">
        <v>908</v>
      </c>
      <c r="D462" s="3" t="s">
        <v>10</v>
      </c>
      <c r="E462" s="3" t="s">
        <v>27</v>
      </c>
      <c r="F462" s="2" t="s">
        <v>256</v>
      </c>
      <c r="G462" s="4">
        <v>100</v>
      </c>
      <c r="H462" s="4"/>
      <c r="I462" s="12">
        <v>371.6</v>
      </c>
      <c r="J462" s="10"/>
      <c r="K462" s="10"/>
      <c r="L462" s="10"/>
      <c r="M462" s="10">
        <v>502.6</v>
      </c>
      <c r="N462" s="13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2">
      <c r="A463" s="20"/>
      <c r="B463" s="1" t="s">
        <v>118</v>
      </c>
      <c r="C463" s="2">
        <v>908</v>
      </c>
      <c r="D463" s="3" t="s">
        <v>53</v>
      </c>
      <c r="E463" s="3"/>
      <c r="F463" s="2"/>
      <c r="G463" s="4"/>
      <c r="H463" s="4"/>
      <c r="I463" s="12">
        <f>I464+I468</f>
        <v>22343.4</v>
      </c>
      <c r="J463" s="12">
        <f t="shared" ref="J463:M463" si="225">J464+J468</f>
        <v>0</v>
      </c>
      <c r="K463" s="12">
        <f t="shared" si="225"/>
        <v>0</v>
      </c>
      <c r="L463" s="12">
        <f t="shared" si="225"/>
        <v>0</v>
      </c>
      <c r="M463" s="12">
        <f t="shared" si="225"/>
        <v>22743.4</v>
      </c>
      <c r="N463" s="13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2">
      <c r="A464" s="20"/>
      <c r="B464" s="1" t="s">
        <v>119</v>
      </c>
      <c r="C464" s="2">
        <v>908</v>
      </c>
      <c r="D464" s="3" t="s">
        <v>53</v>
      </c>
      <c r="E464" s="3" t="s">
        <v>20</v>
      </c>
      <c r="F464" s="2"/>
      <c r="G464" s="4"/>
      <c r="H464" s="4"/>
      <c r="I464" s="12">
        <f>I465+I474+I479</f>
        <v>400</v>
      </c>
      <c r="J464" s="12">
        <f>J465+J474+J479</f>
        <v>0</v>
      </c>
      <c r="K464" s="12">
        <f>K465+K474+K479</f>
        <v>0</v>
      </c>
      <c r="L464" s="12">
        <f>L465+L474+L479</f>
        <v>0</v>
      </c>
      <c r="M464" s="12">
        <f>M465+M474+M479</f>
        <v>400</v>
      </c>
      <c r="N464" s="13"/>
      <c r="O464" s="11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7.25" customHeight="1" x14ac:dyDescent="0.2">
      <c r="A465" s="20"/>
      <c r="B465" s="1" t="s">
        <v>120</v>
      </c>
      <c r="C465" s="2">
        <v>908</v>
      </c>
      <c r="D465" s="3" t="s">
        <v>53</v>
      </c>
      <c r="E465" s="3" t="s">
        <v>20</v>
      </c>
      <c r="F465" s="2" t="s">
        <v>243</v>
      </c>
      <c r="G465" s="4"/>
      <c r="H465" s="4"/>
      <c r="I465" s="12">
        <f>I466</f>
        <v>260</v>
      </c>
      <c r="J465" s="12">
        <f t="shared" ref="J465:M466" si="226">J466</f>
        <v>0</v>
      </c>
      <c r="K465" s="12">
        <f t="shared" si="226"/>
        <v>0</v>
      </c>
      <c r="L465" s="12">
        <f t="shared" si="226"/>
        <v>0</v>
      </c>
      <c r="M465" s="12">
        <f t="shared" si="226"/>
        <v>260</v>
      </c>
      <c r="N465" s="13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2">
      <c r="A466" s="20"/>
      <c r="B466" s="1" t="s">
        <v>245</v>
      </c>
      <c r="C466" s="2">
        <v>908</v>
      </c>
      <c r="D466" s="3" t="s">
        <v>53</v>
      </c>
      <c r="E466" s="3" t="s">
        <v>20</v>
      </c>
      <c r="F466" s="2" t="s">
        <v>244</v>
      </c>
      <c r="G466" s="4"/>
      <c r="H466" s="4"/>
      <c r="I466" s="12">
        <f>I467</f>
        <v>260</v>
      </c>
      <c r="J466" s="12">
        <f t="shared" si="226"/>
        <v>0</v>
      </c>
      <c r="K466" s="12">
        <f t="shared" si="226"/>
        <v>0</v>
      </c>
      <c r="L466" s="12">
        <f t="shared" si="226"/>
        <v>0</v>
      </c>
      <c r="M466" s="12">
        <f t="shared" si="226"/>
        <v>260</v>
      </c>
      <c r="N466" s="13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">
      <c r="A467" s="20"/>
      <c r="B467" s="1" t="s">
        <v>187</v>
      </c>
      <c r="C467" s="2">
        <v>908</v>
      </c>
      <c r="D467" s="3" t="s">
        <v>53</v>
      </c>
      <c r="E467" s="3" t="s">
        <v>20</v>
      </c>
      <c r="F467" s="2" t="s">
        <v>244</v>
      </c>
      <c r="G467" s="4">
        <v>200</v>
      </c>
      <c r="H467" s="4"/>
      <c r="I467" s="12">
        <v>260</v>
      </c>
      <c r="J467" s="10"/>
      <c r="K467" s="10"/>
      <c r="L467" s="10"/>
      <c r="M467" s="10">
        <f>I467+J467+K467+L467</f>
        <v>260</v>
      </c>
      <c r="N467" s="13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">
      <c r="A468" s="20"/>
      <c r="B468" s="1" t="s">
        <v>391</v>
      </c>
      <c r="C468" s="2">
        <v>908</v>
      </c>
      <c r="D468" s="3" t="s">
        <v>53</v>
      </c>
      <c r="E468" s="3" t="s">
        <v>25</v>
      </c>
      <c r="F468" s="2" t="s">
        <v>243</v>
      </c>
      <c r="G468" s="4"/>
      <c r="H468" s="4"/>
      <c r="I468" s="12">
        <f>I469</f>
        <v>21943.4</v>
      </c>
      <c r="J468" s="12">
        <f t="shared" ref="J468:M470" si="227">J469</f>
        <v>0</v>
      </c>
      <c r="K468" s="12">
        <f t="shared" si="227"/>
        <v>0</v>
      </c>
      <c r="L468" s="12">
        <f t="shared" si="227"/>
        <v>0</v>
      </c>
      <c r="M468" s="12">
        <f>M469+M472</f>
        <v>22343.4</v>
      </c>
      <c r="N468" s="13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62" customHeight="1" x14ac:dyDescent="0.2">
      <c r="A469" s="20"/>
      <c r="B469" s="1" t="s">
        <v>389</v>
      </c>
      <c r="C469" s="2">
        <v>908</v>
      </c>
      <c r="D469" s="3" t="s">
        <v>53</v>
      </c>
      <c r="E469" s="3" t="s">
        <v>25</v>
      </c>
      <c r="F469" s="2" t="s">
        <v>460</v>
      </c>
      <c r="G469" s="4"/>
      <c r="H469" s="4"/>
      <c r="I469" s="12">
        <f>I470</f>
        <v>21943.4</v>
      </c>
      <c r="J469" s="12">
        <f t="shared" si="227"/>
        <v>0</v>
      </c>
      <c r="K469" s="12">
        <f t="shared" si="227"/>
        <v>0</v>
      </c>
      <c r="L469" s="12">
        <f t="shared" si="227"/>
        <v>0</v>
      </c>
      <c r="M469" s="12">
        <f t="shared" si="227"/>
        <v>21943.4</v>
      </c>
      <c r="N469" s="13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7.5" customHeight="1" x14ac:dyDescent="0.2">
      <c r="A470" s="20"/>
      <c r="B470" s="1" t="s">
        <v>390</v>
      </c>
      <c r="C470" s="2">
        <v>908</v>
      </c>
      <c r="D470" s="3" t="s">
        <v>53</v>
      </c>
      <c r="E470" s="3" t="s">
        <v>25</v>
      </c>
      <c r="F470" s="2" t="s">
        <v>460</v>
      </c>
      <c r="G470" s="4"/>
      <c r="H470" s="4"/>
      <c r="I470" s="12">
        <f>I471</f>
        <v>21943.4</v>
      </c>
      <c r="J470" s="12">
        <f t="shared" si="227"/>
        <v>0</v>
      </c>
      <c r="K470" s="12">
        <f t="shared" si="227"/>
        <v>0</v>
      </c>
      <c r="L470" s="12">
        <f t="shared" si="227"/>
        <v>0</v>
      </c>
      <c r="M470" s="12">
        <f t="shared" si="227"/>
        <v>21943.4</v>
      </c>
      <c r="N470" s="13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5.25" customHeight="1" x14ac:dyDescent="0.2">
      <c r="A471" s="20"/>
      <c r="B471" s="1" t="s">
        <v>50</v>
      </c>
      <c r="C471" s="2">
        <v>908</v>
      </c>
      <c r="D471" s="3" t="s">
        <v>53</v>
      </c>
      <c r="E471" s="3" t="s">
        <v>25</v>
      </c>
      <c r="F471" s="2" t="s">
        <v>460</v>
      </c>
      <c r="G471" s="4">
        <v>400</v>
      </c>
      <c r="H471" s="4"/>
      <c r="I471" s="12">
        <v>21943.4</v>
      </c>
      <c r="J471" s="10"/>
      <c r="K471" s="10"/>
      <c r="L471" s="10"/>
      <c r="M471" s="10">
        <v>21943.4</v>
      </c>
      <c r="N471" s="13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5.25" customHeight="1" x14ac:dyDescent="0.2">
      <c r="A472" s="20"/>
      <c r="B472" s="1" t="s">
        <v>470</v>
      </c>
      <c r="C472" s="2">
        <v>908</v>
      </c>
      <c r="D472" s="3" t="s">
        <v>53</v>
      </c>
      <c r="E472" s="3" t="s">
        <v>25</v>
      </c>
      <c r="F472" s="2" t="s">
        <v>471</v>
      </c>
      <c r="G472" s="4"/>
      <c r="H472" s="4"/>
      <c r="I472" s="12"/>
      <c r="J472" s="10"/>
      <c r="K472" s="10"/>
      <c r="L472" s="10"/>
      <c r="M472" s="10">
        <f>M473</f>
        <v>400</v>
      </c>
      <c r="N472" s="13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5.25" customHeight="1" x14ac:dyDescent="0.2">
      <c r="A473" s="20"/>
      <c r="B473" s="1" t="s">
        <v>187</v>
      </c>
      <c r="C473" s="2">
        <v>908</v>
      </c>
      <c r="D473" s="3" t="s">
        <v>53</v>
      </c>
      <c r="E473" s="3" t="s">
        <v>25</v>
      </c>
      <c r="F473" s="2" t="s">
        <v>471</v>
      </c>
      <c r="G473" s="4">
        <v>200</v>
      </c>
      <c r="H473" s="4"/>
      <c r="I473" s="12"/>
      <c r="J473" s="10"/>
      <c r="K473" s="10"/>
      <c r="L473" s="10"/>
      <c r="M473" s="10">
        <v>400</v>
      </c>
      <c r="N473" s="13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1.5" x14ac:dyDescent="0.2">
      <c r="A474" s="20"/>
      <c r="B474" s="1" t="s">
        <v>344</v>
      </c>
      <c r="C474" s="2">
        <v>908</v>
      </c>
      <c r="D474" s="3" t="s">
        <v>53</v>
      </c>
      <c r="E474" s="3" t="s">
        <v>20</v>
      </c>
      <c r="F474" s="2" t="s">
        <v>343</v>
      </c>
      <c r="G474" s="4"/>
      <c r="H474" s="4"/>
      <c r="I474" s="12">
        <f>I477+I475</f>
        <v>40</v>
      </c>
      <c r="J474" s="12">
        <f t="shared" ref="J474:M474" si="228">J477+J475</f>
        <v>0</v>
      </c>
      <c r="K474" s="12">
        <f t="shared" si="228"/>
        <v>0</v>
      </c>
      <c r="L474" s="12">
        <f t="shared" si="228"/>
        <v>0</v>
      </c>
      <c r="M474" s="12">
        <f t="shared" si="228"/>
        <v>40</v>
      </c>
      <c r="N474" s="13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2">
      <c r="A475" s="20"/>
      <c r="B475" s="1" t="s">
        <v>346</v>
      </c>
      <c r="C475" s="2">
        <v>908</v>
      </c>
      <c r="D475" s="3" t="s">
        <v>53</v>
      </c>
      <c r="E475" s="3" t="s">
        <v>20</v>
      </c>
      <c r="F475" s="2" t="s">
        <v>345</v>
      </c>
      <c r="G475" s="4"/>
      <c r="H475" s="4"/>
      <c r="I475" s="12">
        <f>I476</f>
        <v>25</v>
      </c>
      <c r="J475" s="12">
        <f t="shared" ref="J475:M475" si="229">J476</f>
        <v>0</v>
      </c>
      <c r="K475" s="12">
        <f t="shared" si="229"/>
        <v>0</v>
      </c>
      <c r="L475" s="12">
        <f t="shared" si="229"/>
        <v>0</v>
      </c>
      <c r="M475" s="12">
        <f t="shared" si="229"/>
        <v>25</v>
      </c>
      <c r="N475" s="13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2">
      <c r="A476" s="20"/>
      <c r="B476" s="1" t="s">
        <v>187</v>
      </c>
      <c r="C476" s="2">
        <v>908</v>
      </c>
      <c r="D476" s="3" t="s">
        <v>53</v>
      </c>
      <c r="E476" s="3" t="s">
        <v>20</v>
      </c>
      <c r="F476" s="2" t="s">
        <v>345</v>
      </c>
      <c r="G476" s="4">
        <v>200</v>
      </c>
      <c r="H476" s="4"/>
      <c r="I476" s="12">
        <v>25</v>
      </c>
      <c r="J476" s="10"/>
      <c r="K476" s="10"/>
      <c r="L476" s="10"/>
      <c r="M476" s="10">
        <f>I476+J476+K476+L476</f>
        <v>25</v>
      </c>
      <c r="N476" s="13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2">
      <c r="A477" s="20"/>
      <c r="B477" s="1" t="s">
        <v>348</v>
      </c>
      <c r="C477" s="2">
        <v>908</v>
      </c>
      <c r="D477" s="3" t="s">
        <v>53</v>
      </c>
      <c r="E477" s="3" t="s">
        <v>20</v>
      </c>
      <c r="F477" s="2" t="s">
        <v>347</v>
      </c>
      <c r="G477" s="4"/>
      <c r="H477" s="4"/>
      <c r="I477" s="12">
        <f>I478</f>
        <v>15</v>
      </c>
      <c r="J477" s="12">
        <f t="shared" ref="J477:M477" si="230">J478</f>
        <v>0</v>
      </c>
      <c r="K477" s="12">
        <f t="shared" si="230"/>
        <v>0</v>
      </c>
      <c r="L477" s="12">
        <f t="shared" si="230"/>
        <v>0</v>
      </c>
      <c r="M477" s="12">
        <f t="shared" si="230"/>
        <v>15</v>
      </c>
      <c r="N477" s="13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2">
      <c r="A478" s="20"/>
      <c r="B478" s="1" t="s">
        <v>187</v>
      </c>
      <c r="C478" s="2">
        <v>908</v>
      </c>
      <c r="D478" s="3" t="s">
        <v>53</v>
      </c>
      <c r="E478" s="3" t="s">
        <v>20</v>
      </c>
      <c r="F478" s="2" t="s">
        <v>347</v>
      </c>
      <c r="G478" s="4">
        <v>200</v>
      </c>
      <c r="H478" s="4"/>
      <c r="I478" s="12">
        <v>15</v>
      </c>
      <c r="J478" s="10"/>
      <c r="K478" s="10"/>
      <c r="L478" s="10"/>
      <c r="M478" s="10">
        <f>I478+J478+K478+L478</f>
        <v>15</v>
      </c>
      <c r="N478" s="13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57" customHeight="1" x14ac:dyDescent="0.2">
      <c r="A479" s="20"/>
      <c r="B479" s="1" t="s">
        <v>107</v>
      </c>
      <c r="C479" s="2">
        <v>908</v>
      </c>
      <c r="D479" s="3" t="s">
        <v>53</v>
      </c>
      <c r="E479" s="3" t="s">
        <v>20</v>
      </c>
      <c r="F479" s="2" t="s">
        <v>229</v>
      </c>
      <c r="G479" s="4"/>
      <c r="H479" s="4"/>
      <c r="I479" s="12">
        <f>I480</f>
        <v>100</v>
      </c>
      <c r="J479" s="12">
        <f t="shared" ref="J479:M479" si="231">J480</f>
        <v>0</v>
      </c>
      <c r="K479" s="12">
        <f t="shared" si="231"/>
        <v>0</v>
      </c>
      <c r="L479" s="12">
        <f t="shared" si="231"/>
        <v>0</v>
      </c>
      <c r="M479" s="12">
        <f t="shared" si="231"/>
        <v>100</v>
      </c>
      <c r="N479" s="13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1.5" x14ac:dyDescent="0.2">
      <c r="A480" s="20"/>
      <c r="B480" s="1" t="s">
        <v>375</v>
      </c>
      <c r="C480" s="2">
        <v>908</v>
      </c>
      <c r="D480" s="3" t="s">
        <v>53</v>
      </c>
      <c r="E480" s="3" t="s">
        <v>20</v>
      </c>
      <c r="F480" s="2" t="s">
        <v>392</v>
      </c>
      <c r="G480" s="4"/>
      <c r="H480" s="4"/>
      <c r="I480" s="12">
        <f>I481</f>
        <v>100</v>
      </c>
      <c r="J480" s="12">
        <f t="shared" ref="J480:M480" si="232">J481</f>
        <v>0</v>
      </c>
      <c r="K480" s="12">
        <f t="shared" si="232"/>
        <v>0</v>
      </c>
      <c r="L480" s="12">
        <f t="shared" si="232"/>
        <v>0</v>
      </c>
      <c r="M480" s="12">
        <f t="shared" si="232"/>
        <v>100</v>
      </c>
      <c r="N480" s="13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2">
      <c r="A481" s="20"/>
      <c r="B481" s="1" t="s">
        <v>187</v>
      </c>
      <c r="C481" s="2">
        <v>908</v>
      </c>
      <c r="D481" s="3" t="s">
        <v>53</v>
      </c>
      <c r="E481" s="3" t="s">
        <v>20</v>
      </c>
      <c r="F481" s="2" t="s">
        <v>392</v>
      </c>
      <c r="G481" s="4">
        <v>200</v>
      </c>
      <c r="H481" s="4"/>
      <c r="I481" s="12">
        <v>100</v>
      </c>
      <c r="J481" s="10"/>
      <c r="K481" s="10"/>
      <c r="L481" s="10"/>
      <c r="M481" s="10">
        <f>I481+J481+K481+L481</f>
        <v>100</v>
      </c>
      <c r="N481" s="13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2">
      <c r="A482" s="20"/>
      <c r="B482" s="1" t="s">
        <v>121</v>
      </c>
      <c r="C482" s="2">
        <v>908</v>
      </c>
      <c r="D482" s="3" t="s">
        <v>47</v>
      </c>
      <c r="E482" s="3"/>
      <c r="F482" s="2"/>
      <c r="G482" s="4"/>
      <c r="H482" s="4"/>
      <c r="I482" s="12">
        <f t="shared" ref="I482:M485" si="233">I483</f>
        <v>1992.4</v>
      </c>
      <c r="J482" s="12">
        <f t="shared" si="233"/>
        <v>0</v>
      </c>
      <c r="K482" s="12">
        <f t="shared" si="233"/>
        <v>0</v>
      </c>
      <c r="L482" s="12">
        <f t="shared" si="233"/>
        <v>0</v>
      </c>
      <c r="M482" s="12">
        <f t="shared" si="233"/>
        <v>4056.4</v>
      </c>
      <c r="N482" s="13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2">
      <c r="A483" s="20"/>
      <c r="B483" s="1" t="s">
        <v>122</v>
      </c>
      <c r="C483" s="2">
        <v>908</v>
      </c>
      <c r="D483" s="3" t="s">
        <v>47</v>
      </c>
      <c r="E483" s="3" t="s">
        <v>25</v>
      </c>
      <c r="F483" s="2"/>
      <c r="G483" s="4"/>
      <c r="H483" s="4"/>
      <c r="I483" s="12">
        <f t="shared" si="233"/>
        <v>1992.4</v>
      </c>
      <c r="J483" s="12">
        <f t="shared" si="233"/>
        <v>0</v>
      </c>
      <c r="K483" s="12">
        <f t="shared" si="233"/>
        <v>0</v>
      </c>
      <c r="L483" s="12">
        <f t="shared" si="233"/>
        <v>0</v>
      </c>
      <c r="M483" s="12">
        <f t="shared" si="233"/>
        <v>4056.4</v>
      </c>
      <c r="N483" s="13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1.5" x14ac:dyDescent="0.2">
      <c r="A484" s="20"/>
      <c r="B484" s="1" t="s">
        <v>83</v>
      </c>
      <c r="C484" s="2">
        <v>908</v>
      </c>
      <c r="D484" s="3" t="s">
        <v>47</v>
      </c>
      <c r="E484" s="3" t="s">
        <v>25</v>
      </c>
      <c r="F484" s="2" t="s">
        <v>176</v>
      </c>
      <c r="G484" s="4"/>
      <c r="H484" s="4"/>
      <c r="I484" s="12">
        <f t="shared" si="233"/>
        <v>1992.4</v>
      </c>
      <c r="J484" s="12">
        <f t="shared" si="233"/>
        <v>0</v>
      </c>
      <c r="K484" s="12">
        <f t="shared" si="233"/>
        <v>0</v>
      </c>
      <c r="L484" s="12">
        <f t="shared" si="233"/>
        <v>0</v>
      </c>
      <c r="M484" s="12">
        <f t="shared" si="233"/>
        <v>4056.4</v>
      </c>
      <c r="N484" s="13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2">
      <c r="A485" s="20"/>
      <c r="B485" s="1" t="s">
        <v>123</v>
      </c>
      <c r="C485" s="2">
        <v>908</v>
      </c>
      <c r="D485" s="3" t="s">
        <v>47</v>
      </c>
      <c r="E485" s="3" t="s">
        <v>25</v>
      </c>
      <c r="F485" s="2" t="s">
        <v>323</v>
      </c>
      <c r="G485" s="4"/>
      <c r="H485" s="4"/>
      <c r="I485" s="12">
        <f t="shared" si="233"/>
        <v>1992.4</v>
      </c>
      <c r="J485" s="12">
        <f t="shared" si="233"/>
        <v>0</v>
      </c>
      <c r="K485" s="12">
        <f t="shared" si="233"/>
        <v>0</v>
      </c>
      <c r="L485" s="12">
        <f t="shared" si="233"/>
        <v>0</v>
      </c>
      <c r="M485" s="12">
        <f t="shared" si="233"/>
        <v>4056.4</v>
      </c>
      <c r="N485" s="13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6.5" thickBot="1" x14ac:dyDescent="0.25">
      <c r="A486" s="20"/>
      <c r="B486" s="1" t="s">
        <v>23</v>
      </c>
      <c r="C486" s="2">
        <v>908</v>
      </c>
      <c r="D486" s="3" t="s">
        <v>47</v>
      </c>
      <c r="E486" s="3" t="s">
        <v>25</v>
      </c>
      <c r="F486" s="2" t="s">
        <v>323</v>
      </c>
      <c r="G486" s="4">
        <v>800</v>
      </c>
      <c r="H486" s="4"/>
      <c r="I486" s="12">
        <v>1992.4</v>
      </c>
      <c r="J486" s="10"/>
      <c r="K486" s="10"/>
      <c r="L486" s="10"/>
      <c r="M486" s="10">
        <v>4056.4</v>
      </c>
      <c r="N486" s="30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6.5" thickBot="1" x14ac:dyDescent="0.25">
      <c r="A487" s="20"/>
      <c r="B487" s="16" t="s">
        <v>64</v>
      </c>
      <c r="C487" s="15" t="s">
        <v>0</v>
      </c>
      <c r="D487" s="15" t="s">
        <v>0</v>
      </c>
      <c r="E487" s="15" t="s">
        <v>0</v>
      </c>
      <c r="F487" s="15" t="s">
        <v>0</v>
      </c>
      <c r="G487" s="17" t="s">
        <v>0</v>
      </c>
      <c r="H487" s="17"/>
      <c r="I487" s="18" t="e">
        <f>I9+I20+I118+I150+I292+I306</f>
        <v>#REF!</v>
      </c>
      <c r="J487" s="18" t="e">
        <f>J9+J20+J118+J150+J292+J306</f>
        <v>#REF!</v>
      </c>
      <c r="K487" s="19" t="e">
        <f>K9+K20+K118+K150+K292+K306</f>
        <v>#REF!</v>
      </c>
      <c r="L487" s="19" t="e">
        <f>L9+L20+L118+L150+L292+L306</f>
        <v>#REF!</v>
      </c>
      <c r="M487" s="22">
        <f>M9+M20+M118+M150+M292+M306</f>
        <v>648839.03200000001</v>
      </c>
      <c r="N487" s="31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6"/>
      <c r="Z487" s="6"/>
    </row>
    <row r="488" spans="1:26" ht="0.75" customHeight="1" x14ac:dyDescent="0.2">
      <c r="A488" s="6"/>
    </row>
    <row r="489" spans="1:26" ht="18.75" customHeight="1" x14ac:dyDescent="0.2">
      <c r="A489" s="6"/>
      <c r="M489" s="23"/>
    </row>
    <row r="490" spans="1:26" ht="31.5" customHeight="1" x14ac:dyDescent="0.2">
      <c r="B490" s="21" t="s">
        <v>329</v>
      </c>
      <c r="C490" s="36" t="s">
        <v>374</v>
      </c>
      <c r="D490" s="36"/>
      <c r="E490" s="36"/>
      <c r="F490" s="36"/>
      <c r="G490" s="36"/>
      <c r="H490" s="33"/>
      <c r="K490" s="23"/>
      <c r="M490" s="23"/>
      <c r="N490" s="23"/>
    </row>
  </sheetData>
  <autoFilter ref="A8:I487"/>
  <mergeCells count="6">
    <mergeCell ref="D2:G2"/>
    <mergeCell ref="A5:G5"/>
    <mergeCell ref="C490:G490"/>
    <mergeCell ref="A7:H7"/>
    <mergeCell ref="B6:H6"/>
    <mergeCell ref="D3:G3"/>
  </mergeCells>
  <pageMargins left="0.23622047244094491" right="0.15748031496062992" top="0.15748031496062992" bottom="0.15748031496062992" header="0.31496062992125984" footer="0.55118110236220474"/>
  <pageSetup paperSize="9" scale="51" fitToHeight="0" orientation="portrait" useFirstPageNumber="1" r:id="rId1"/>
  <headerFooter>
    <oddHeader xml:space="preserve">&amp;CСтраница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2020-01-22T07:44:55Z</dcterms:modified>
</cp:coreProperties>
</file>