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Изменения на сайт\"/>
    </mc:Choice>
  </mc:AlternateContent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Лист1!$A$3:$J$49</definedName>
  </definedNames>
  <calcPr calcId="162913"/>
</workbook>
</file>

<file path=xl/calcChain.xml><?xml version="1.0" encoding="utf-8"?>
<calcChain xmlns="http://schemas.openxmlformats.org/spreadsheetml/2006/main">
  <c r="J37" i="2" l="1"/>
  <c r="J47" i="2" l="1"/>
  <c r="I47" i="2"/>
  <c r="H47" i="2"/>
  <c r="G47" i="2"/>
  <c r="H45" i="2" l="1"/>
  <c r="H43" i="2"/>
  <c r="H42" i="2"/>
  <c r="H40" i="2"/>
  <c r="H38" i="2"/>
  <c r="H37" i="2"/>
  <c r="H36" i="2"/>
  <c r="H35" i="2"/>
  <c r="H33" i="2"/>
  <c r="H32" i="2"/>
  <c r="H31" i="2"/>
  <c r="H29" i="2"/>
  <c r="H27" i="2"/>
  <c r="H25" i="2"/>
  <c r="H23" i="2"/>
  <c r="H21" i="2"/>
  <c r="H19" i="2"/>
  <c r="H18" i="2"/>
  <c r="H17" i="2"/>
  <c r="H16" i="2"/>
  <c r="H14" i="2"/>
  <c r="H12" i="2"/>
  <c r="H10" i="2"/>
  <c r="H8" i="2"/>
  <c r="J45" i="2"/>
  <c r="J43" i="2"/>
  <c r="J40" i="2"/>
  <c r="J38" i="2"/>
  <c r="J36" i="2"/>
  <c r="J35" i="2"/>
  <c r="J33" i="2"/>
  <c r="J32" i="2"/>
  <c r="J31" i="2"/>
  <c r="J29" i="2"/>
  <c r="J27" i="2"/>
  <c r="J25" i="2"/>
  <c r="J23" i="2"/>
  <c r="J21" i="2"/>
  <c r="J19" i="2"/>
  <c r="J18" i="2"/>
  <c r="J17" i="2"/>
  <c r="J16" i="2"/>
  <c r="J14" i="2"/>
  <c r="J12" i="2"/>
  <c r="J10" i="2"/>
  <c r="J8" i="2"/>
  <c r="G45" i="2"/>
  <c r="G43" i="2"/>
  <c r="G42" i="2"/>
  <c r="G40" i="2"/>
  <c r="G37" i="2"/>
  <c r="G35" i="2"/>
  <c r="G31" i="2"/>
  <c r="G29" i="2"/>
  <c r="G27" i="2"/>
  <c r="G25" i="2"/>
  <c r="G23" i="2"/>
  <c r="G21" i="2"/>
  <c r="G19" i="2"/>
  <c r="G17" i="2"/>
  <c r="G16" i="2"/>
  <c r="G14" i="2"/>
  <c r="G10" i="2"/>
  <c r="G8" i="2"/>
  <c r="F9" i="2"/>
  <c r="H9" i="2" s="1"/>
  <c r="E9" i="2"/>
  <c r="F7" i="2"/>
  <c r="E7" i="2"/>
  <c r="H7" i="2" l="1"/>
  <c r="G9" i="2"/>
  <c r="G7" i="2" l="1"/>
  <c r="F11" i="2" l="1"/>
  <c r="E11" i="2"/>
  <c r="D11" i="2"/>
  <c r="H11" i="2" l="1"/>
  <c r="J11" i="2"/>
  <c r="E34" i="2" l="1"/>
  <c r="D7" i="2" l="1"/>
  <c r="J7" i="2" s="1"/>
  <c r="I8" i="2"/>
  <c r="D9" i="2"/>
  <c r="J9" i="2" s="1"/>
  <c r="I10" i="2"/>
  <c r="D13" i="2"/>
  <c r="E13" i="2"/>
  <c r="F13" i="2"/>
  <c r="I14" i="2"/>
  <c r="D15" i="2"/>
  <c r="E15" i="2"/>
  <c r="F15" i="2"/>
  <c r="I16" i="2"/>
  <c r="I17" i="2"/>
  <c r="I19" i="2"/>
  <c r="D20" i="2"/>
  <c r="E20" i="2"/>
  <c r="F20" i="2"/>
  <c r="I21" i="2"/>
  <c r="D22" i="2"/>
  <c r="E22" i="2"/>
  <c r="F22" i="2"/>
  <c r="I23" i="2"/>
  <c r="D24" i="2"/>
  <c r="E24" i="2"/>
  <c r="F24" i="2"/>
  <c r="I25" i="2"/>
  <c r="D26" i="2"/>
  <c r="E26" i="2"/>
  <c r="F26" i="2"/>
  <c r="I27" i="2"/>
  <c r="D28" i="2"/>
  <c r="E28" i="2"/>
  <c r="F28" i="2"/>
  <c r="I29" i="2"/>
  <c r="D30" i="2"/>
  <c r="E30" i="2"/>
  <c r="F30" i="2"/>
  <c r="I31" i="2"/>
  <c r="D34" i="2"/>
  <c r="I34" i="2" s="1"/>
  <c r="F34" i="2"/>
  <c r="H34" i="2" s="1"/>
  <c r="I35" i="2"/>
  <c r="D39" i="2"/>
  <c r="E39" i="2"/>
  <c r="F39" i="2"/>
  <c r="I40" i="2"/>
  <c r="D41" i="2"/>
  <c r="E41" i="2"/>
  <c r="F41" i="2"/>
  <c r="I42" i="2"/>
  <c r="I43" i="2"/>
  <c r="D44" i="2"/>
  <c r="E44" i="2"/>
  <c r="F44" i="2"/>
  <c r="I45" i="2"/>
  <c r="H41" i="2" l="1"/>
  <c r="H39" i="2"/>
  <c r="H44" i="2"/>
  <c r="J26" i="2"/>
  <c r="H26" i="2"/>
  <c r="H20" i="2"/>
  <c r="H15" i="2"/>
  <c r="H28" i="2"/>
  <c r="H22" i="2"/>
  <c r="H30" i="2"/>
  <c r="J24" i="2"/>
  <c r="H24" i="2"/>
  <c r="H13" i="2"/>
  <c r="G22" i="2"/>
  <c r="J22" i="2"/>
  <c r="G39" i="2"/>
  <c r="J39" i="2"/>
  <c r="G13" i="2"/>
  <c r="J13" i="2"/>
  <c r="J28" i="2"/>
  <c r="G15" i="2"/>
  <c r="J15" i="2"/>
  <c r="G20" i="2"/>
  <c r="J20" i="2"/>
  <c r="G44" i="2"/>
  <c r="J44" i="2"/>
  <c r="G41" i="2"/>
  <c r="J41" i="2"/>
  <c r="J34" i="2"/>
  <c r="J30" i="2"/>
  <c r="G24" i="2"/>
  <c r="I24" i="2"/>
  <c r="G34" i="2"/>
  <c r="G30" i="2"/>
  <c r="G28" i="2"/>
  <c r="G26" i="2"/>
  <c r="I28" i="2"/>
  <c r="I26" i="2"/>
  <c r="I22" i="2"/>
  <c r="I41" i="2"/>
  <c r="D46" i="2"/>
  <c r="I7" i="2"/>
  <c r="I30" i="2"/>
  <c r="I20" i="2"/>
  <c r="I13" i="2"/>
  <c r="I44" i="2"/>
  <c r="I15" i="2"/>
  <c r="E46" i="2"/>
  <c r="I9" i="2"/>
  <c r="I39" i="2"/>
  <c r="F46" i="2"/>
  <c r="H46" i="2" l="1"/>
  <c r="G46" i="2"/>
  <c r="J46" i="2"/>
  <c r="I46" i="2"/>
</calcChain>
</file>

<file path=xl/sharedStrings.xml><?xml version="1.0" encoding="utf-8"?>
<sst xmlns="http://schemas.openxmlformats.org/spreadsheetml/2006/main" count="68" uniqueCount="51">
  <si>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</si>
  <si>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</si>
  <si>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</si>
  <si>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</si>
  <si>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</si>
  <si>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</si>
  <si>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</si>
  <si>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</si>
  <si>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</si>
  <si>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</si>
  <si>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</si>
  <si>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</si>
  <si>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</si>
  <si>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</si>
  <si>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</si>
  <si>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</si>
  <si>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</si>
  <si>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</si>
  <si>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</si>
  <si>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</si>
  <si>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</si>
  <si>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</si>
  <si>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14.</t>
  </si>
  <si>
    <t>15.</t>
  </si>
  <si>
    <t>3.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</si>
  <si>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</si>
  <si>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</si>
  <si>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"Развитие экономики"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</si>
  <si>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</si>
  <si>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</si>
  <si>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</si>
  <si>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</si>
  <si>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</si>
  <si>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 xml:space="preserve">Муниципальная программа МО "Гиагинский район" "Обеспечение безопасности дорожного движения в Гиагинском районе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</si>
  <si>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</si>
  <si>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</si>
  <si>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</si>
  <si>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</si>
  <si>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>Фактическое исполнение за 2017 г           (тыс. руб.)</t>
  </si>
  <si>
    <t>Уточненный план на 2018 год (тыс. руб.)</t>
  </si>
  <si>
    <t>Фактическое исполнение на  за 2018 г.         (тыс. руб.)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</si>
  <si>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</t>
  </si>
  <si>
    <t xml:space="preserve">Муниципальная программа МО "Гиагинский район" "Обеспечение доступным и комфортным жильем" </t>
  </si>
  <si>
    <t>%    исполнения в   2018 года</t>
  </si>
  <si>
    <t>Отклонение в 2018 г.        (+,-) от уточненного плана</t>
  </si>
  <si>
    <t>Всего по муниципальным программам</t>
  </si>
  <si>
    <t xml:space="preserve">Ведомственная  целевая прграмма «Регулирование имущественных отношений»  </t>
  </si>
  <si>
    <t>%   увелич.  бюджетных  ассигнований 2018 г. к фактическому  исполн. 2017 г.</t>
  </si>
  <si>
    <t>Факт. исполнения 2018 г.  к фактическо      му исполн. 2017 г.</t>
  </si>
  <si>
    <t xml:space="preserve"> Сведения об исполнении бюджетных ассигнований на реализацию муниципальных программ и ведомственной целевой программы в 2018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</si>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</sst>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/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3" fillId="0" borderId="23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M46" sqref="M46"/>
    </sheetView>
  </sheetViews>
  <sheetFormatPr defaultRowHeight="15" x14ac:dyDescent="0.25"/>
  <cols>
    <col min="1" max="1" width="4.42578125" style="1" customWidth="1"/>
    <col min="2" max="2" width="56.85546875" style="1" customWidth="1"/>
    <col min="3" max="3" width="3.28515625" style="1" customWidth="1"/>
    <col min="4" max="4" width="13.42578125" style="1" customWidth="1"/>
    <col min="5" max="5" width="14.5703125" style="1" customWidth="1"/>
    <col min="6" max="6" width="14.7109375" style="1" customWidth="1"/>
    <col min="7" max="7" width="14.42578125" style="1" customWidth="1"/>
    <col min="8" max="8" width="13.140625" style="1" customWidth="1"/>
    <col min="9" max="9" width="10.7109375" style="1" customWidth="1"/>
    <col min="10" max="10" width="15.5703125" style="1" customWidth="1"/>
    <col min="11" max="16384" width="9.140625" style="1"/>
  </cols>
  <sheetData>
    <row r="1" spans="1:13" x14ac:dyDescent="0.25">
      <c r="I1" s="55"/>
    </row>
    <row r="2" spans="1:13" x14ac:dyDescent="0.25">
      <c r="I2" s="55"/>
    </row>
    <row r="3" spans="1:13" ht="18" customHeight="1" x14ac:dyDescent="0.25">
      <c r="A3" s="67" t="s">
        <v>50</v>
      </c>
      <c r="B3" s="67"/>
      <c r="C3" s="67"/>
      <c r="D3" s="67"/>
      <c r="E3" s="67"/>
      <c r="F3" s="67"/>
      <c r="G3" s="68"/>
      <c r="H3" s="68"/>
      <c r="I3" s="68"/>
      <c r="J3" s="68"/>
    </row>
    <row r="4" spans="1:13" ht="28.5" customHeight="1" thickBot="1" x14ac:dyDescent="0.3">
      <c r="A4" s="67" t="s">
        <v>49</v>
      </c>
      <c r="B4" s="67"/>
      <c r="C4" s="67"/>
      <c r="D4" s="67"/>
      <c r="E4" s="67"/>
      <c r="F4" s="67"/>
      <c r="G4" s="68"/>
      <c r="H4" s="68"/>
      <c r="I4" s="68"/>
      <c r="J4" s="68"/>
    </row>
    <row r="5" spans="1:13" ht="15.75" customHeight="1" x14ac:dyDescent="0.25">
      <c r="A5" s="72" t="s">
        <v>6</v>
      </c>
      <c r="B5" s="83" t="s">
        <v>0</v>
      </c>
      <c r="C5" s="84"/>
      <c r="D5" s="61" t="s">
        <v>38</v>
      </c>
      <c r="E5" s="61" t="s">
        <v>39</v>
      </c>
      <c r="F5" s="61" t="s">
        <v>40</v>
      </c>
      <c r="G5" s="61" t="s">
        <v>43</v>
      </c>
      <c r="H5" s="61" t="s">
        <v>44</v>
      </c>
      <c r="I5" s="61" t="s">
        <v>47</v>
      </c>
      <c r="J5" s="76" t="s">
        <v>48</v>
      </c>
    </row>
    <row r="6" spans="1:13" ht="78.75" customHeight="1" thickBot="1" x14ac:dyDescent="0.3">
      <c r="A6" s="73"/>
      <c r="B6" s="85"/>
      <c r="C6" s="86"/>
      <c r="D6" s="87"/>
      <c r="E6" s="62"/>
      <c r="F6" s="62"/>
      <c r="G6" s="62"/>
      <c r="H6" s="62"/>
      <c r="I6" s="62"/>
      <c r="J6" s="77"/>
    </row>
    <row r="7" spans="1:13" ht="30" customHeight="1" x14ac:dyDescent="0.25">
      <c r="A7" s="38" t="s">
        <v>7</v>
      </c>
      <c r="B7" s="70" t="s">
        <v>25</v>
      </c>
      <c r="C7" s="71"/>
      <c r="D7" s="34">
        <f>D8</f>
        <v>313447.2</v>
      </c>
      <c r="E7" s="34">
        <f>E8</f>
        <v>488664.32000000001</v>
      </c>
      <c r="F7" s="34">
        <f>F8</f>
        <v>487720.01699999999</v>
      </c>
      <c r="G7" s="34">
        <f>F7/E7%</f>
        <v>99.806758348962319</v>
      </c>
      <c r="H7" s="36">
        <f>F7-E7</f>
        <v>-944.30300000001444</v>
      </c>
      <c r="I7" s="35">
        <f>D7/E7*100</f>
        <v>64.14366410054248</v>
      </c>
      <c r="J7" s="37">
        <f>F7/D7%</f>
        <v>155.59877931594218</v>
      </c>
    </row>
    <row r="8" spans="1:13" ht="35.25" customHeight="1" x14ac:dyDescent="0.25">
      <c r="A8" s="39"/>
      <c r="B8" s="63" t="s">
        <v>1</v>
      </c>
      <c r="C8" s="65"/>
      <c r="D8" s="12">
        <v>313447.2</v>
      </c>
      <c r="E8" s="5">
        <v>488664.32000000001</v>
      </c>
      <c r="F8" s="12">
        <v>487720.01699999999</v>
      </c>
      <c r="G8" s="5">
        <f t="shared" ref="G8:G47" si="0">F8/E8%</f>
        <v>99.806758348962319</v>
      </c>
      <c r="H8" s="13">
        <f t="shared" ref="H8:H47" si="1">F8-E8</f>
        <v>-944.30300000001444</v>
      </c>
      <c r="I8" s="10">
        <f t="shared" ref="I8:I35" si="2">D8/E8*100</f>
        <v>64.14366410054248</v>
      </c>
      <c r="J8" s="30">
        <f t="shared" ref="J8:J47" si="3">F8/D8%</f>
        <v>155.59877931594218</v>
      </c>
      <c r="M8" s="4"/>
    </row>
    <row r="9" spans="1:13" ht="36.75" customHeight="1" x14ac:dyDescent="0.25">
      <c r="A9" s="40" t="s">
        <v>8</v>
      </c>
      <c r="B9" s="59" t="s">
        <v>26</v>
      </c>
      <c r="C9" s="60"/>
      <c r="D9" s="6">
        <f>D10</f>
        <v>96788.1</v>
      </c>
      <c r="E9" s="6">
        <f>E10</f>
        <v>120654.66899999999</v>
      </c>
      <c r="F9" s="6">
        <f>F10</f>
        <v>120624.633</v>
      </c>
      <c r="G9" s="6">
        <f t="shared" si="0"/>
        <v>99.975105812109106</v>
      </c>
      <c r="H9" s="11">
        <f t="shared" si="1"/>
        <v>-30.035999999992782</v>
      </c>
      <c r="I9" s="10">
        <f t="shared" si="2"/>
        <v>80.219108636400975</v>
      </c>
      <c r="J9" s="29">
        <f t="shared" si="3"/>
        <v>124.62754512176599</v>
      </c>
    </row>
    <row r="10" spans="1:13" ht="15.75" x14ac:dyDescent="0.25">
      <c r="A10" s="39"/>
      <c r="B10" s="74" t="s">
        <v>2</v>
      </c>
      <c r="C10" s="65"/>
      <c r="D10" s="5">
        <v>96788.1</v>
      </c>
      <c r="E10" s="5">
        <v>120654.66899999999</v>
      </c>
      <c r="F10" s="12">
        <v>120624.633</v>
      </c>
      <c r="G10" s="5">
        <f t="shared" si="0"/>
        <v>99.975105812109106</v>
      </c>
      <c r="H10" s="13">
        <f t="shared" si="1"/>
        <v>-30.035999999992782</v>
      </c>
      <c r="I10" s="10">
        <f t="shared" si="2"/>
        <v>80.219108636400975</v>
      </c>
      <c r="J10" s="30">
        <f t="shared" si="3"/>
        <v>124.62754512176599</v>
      </c>
    </row>
    <row r="11" spans="1:13" customFormat="1" ht="33" customHeight="1" x14ac:dyDescent="0.25">
      <c r="A11" s="41" t="s">
        <v>24</v>
      </c>
      <c r="B11" s="88" t="s">
        <v>27</v>
      </c>
      <c r="C11" s="89"/>
      <c r="D11" s="7">
        <f>D12</f>
        <v>400</v>
      </c>
      <c r="E11" s="7">
        <f>E12</f>
        <v>0</v>
      </c>
      <c r="F11" s="7">
        <f>F12</f>
        <v>0</v>
      </c>
      <c r="G11" s="7">
        <v>0</v>
      </c>
      <c r="H11" s="15">
        <f t="shared" si="1"/>
        <v>0</v>
      </c>
      <c r="I11" s="14">
        <v>0</v>
      </c>
      <c r="J11" s="31">
        <f t="shared" si="3"/>
        <v>0</v>
      </c>
    </row>
    <row r="12" spans="1:13" customFormat="1" ht="15.75" x14ac:dyDescent="0.25">
      <c r="A12" s="42"/>
      <c r="B12" s="75" t="s">
        <v>3</v>
      </c>
      <c r="C12" s="65"/>
      <c r="D12" s="8">
        <v>400</v>
      </c>
      <c r="E12" s="8">
        <v>0</v>
      </c>
      <c r="F12" s="16">
        <v>0</v>
      </c>
      <c r="G12" s="8">
        <v>0</v>
      </c>
      <c r="H12" s="17">
        <f t="shared" si="1"/>
        <v>0</v>
      </c>
      <c r="I12" s="14">
        <v>0</v>
      </c>
      <c r="J12" s="32">
        <f t="shared" si="3"/>
        <v>0</v>
      </c>
    </row>
    <row r="13" spans="1:13" ht="36.75" customHeight="1" x14ac:dyDescent="0.25">
      <c r="A13" s="40" t="s">
        <v>9</v>
      </c>
      <c r="B13" s="59" t="s">
        <v>29</v>
      </c>
      <c r="C13" s="60"/>
      <c r="D13" s="6">
        <f>D14</f>
        <v>14691.5</v>
      </c>
      <c r="E13" s="6">
        <f>E14</f>
        <v>13534.2</v>
      </c>
      <c r="F13" s="6">
        <f>F14</f>
        <v>13519.8</v>
      </c>
      <c r="G13" s="6">
        <f t="shared" si="0"/>
        <v>99.893602872722425</v>
      </c>
      <c r="H13" s="11">
        <f t="shared" si="1"/>
        <v>-14.400000000001455</v>
      </c>
      <c r="I13" s="10">
        <f t="shared" si="2"/>
        <v>108.55093023599474</v>
      </c>
      <c r="J13" s="29">
        <f t="shared" si="3"/>
        <v>92.024640098015865</v>
      </c>
    </row>
    <row r="14" spans="1:13" ht="15.75" x14ac:dyDescent="0.25">
      <c r="A14" s="39"/>
      <c r="B14" s="66" t="s">
        <v>4</v>
      </c>
      <c r="C14" s="65"/>
      <c r="D14" s="5">
        <v>14691.5</v>
      </c>
      <c r="E14" s="5">
        <v>13534.2</v>
      </c>
      <c r="F14" s="12">
        <v>13519.8</v>
      </c>
      <c r="G14" s="5">
        <f t="shared" si="0"/>
        <v>99.893602872722425</v>
      </c>
      <c r="H14" s="13">
        <f t="shared" si="1"/>
        <v>-14.400000000001455</v>
      </c>
      <c r="I14" s="10">
        <f t="shared" si="2"/>
        <v>108.55093023599474</v>
      </c>
      <c r="J14" s="30">
        <f t="shared" si="3"/>
        <v>92.024640098015865</v>
      </c>
    </row>
    <row r="15" spans="1:13" ht="51.75" customHeight="1" x14ac:dyDescent="0.25">
      <c r="A15" s="40" t="s">
        <v>10</v>
      </c>
      <c r="B15" s="59" t="s">
        <v>28</v>
      </c>
      <c r="C15" s="60"/>
      <c r="D15" s="6">
        <f>D16+D17+D19+D18</f>
        <v>6350.1</v>
      </c>
      <c r="E15" s="6">
        <f>E16+E17+E19+E18</f>
        <v>4663.5</v>
      </c>
      <c r="F15" s="6">
        <f>F16+F17+F19+F18</f>
        <v>4663.3999999999996</v>
      </c>
      <c r="G15" s="6">
        <f t="shared" si="0"/>
        <v>99.997855687788132</v>
      </c>
      <c r="H15" s="11">
        <f t="shared" si="1"/>
        <v>-0.1000000000003638</v>
      </c>
      <c r="I15" s="10">
        <f t="shared" si="2"/>
        <v>136.16596976519781</v>
      </c>
      <c r="J15" s="29">
        <f t="shared" si="3"/>
        <v>73.438213571439803</v>
      </c>
    </row>
    <row r="16" spans="1:13" ht="15.75" x14ac:dyDescent="0.25">
      <c r="A16" s="39"/>
      <c r="B16" s="63" t="s">
        <v>3</v>
      </c>
      <c r="C16" s="65"/>
      <c r="D16" s="12">
        <v>204.6</v>
      </c>
      <c r="E16" s="5">
        <v>22</v>
      </c>
      <c r="F16" s="12">
        <v>22</v>
      </c>
      <c r="G16" s="5">
        <f t="shared" si="0"/>
        <v>100</v>
      </c>
      <c r="H16" s="13">
        <f t="shared" si="1"/>
        <v>0</v>
      </c>
      <c r="I16" s="10">
        <f t="shared" si="2"/>
        <v>929.99999999999989</v>
      </c>
      <c r="J16" s="30">
        <f t="shared" si="3"/>
        <v>10.752688172043012</v>
      </c>
    </row>
    <row r="17" spans="1:10" ht="15.75" x14ac:dyDescent="0.25">
      <c r="A17" s="39"/>
      <c r="B17" s="63" t="s">
        <v>2</v>
      </c>
      <c r="C17" s="65"/>
      <c r="D17" s="12">
        <v>1175</v>
      </c>
      <c r="E17" s="5">
        <v>484</v>
      </c>
      <c r="F17" s="12">
        <v>484</v>
      </c>
      <c r="G17" s="5">
        <f t="shared" si="0"/>
        <v>100</v>
      </c>
      <c r="H17" s="13">
        <f t="shared" si="1"/>
        <v>0</v>
      </c>
      <c r="I17" s="10">
        <f t="shared" si="2"/>
        <v>242.7685950413223</v>
      </c>
      <c r="J17" s="30">
        <f t="shared" si="3"/>
        <v>41.191489361702125</v>
      </c>
    </row>
    <row r="18" spans="1:10" ht="15.75" x14ac:dyDescent="0.25">
      <c r="A18" s="39"/>
      <c r="B18" s="66" t="s">
        <v>4</v>
      </c>
      <c r="C18" s="65"/>
      <c r="D18" s="12">
        <v>2</v>
      </c>
      <c r="E18" s="5">
        <v>0</v>
      </c>
      <c r="F18" s="12">
        <v>0</v>
      </c>
      <c r="G18" s="5">
        <v>0</v>
      </c>
      <c r="H18" s="13">
        <f t="shared" si="1"/>
        <v>0</v>
      </c>
      <c r="I18" s="10">
        <v>0</v>
      </c>
      <c r="J18" s="30">
        <f t="shared" si="3"/>
        <v>0</v>
      </c>
    </row>
    <row r="19" spans="1:10" ht="15.75" x14ac:dyDescent="0.25">
      <c r="A19" s="39"/>
      <c r="B19" s="63" t="s">
        <v>1</v>
      </c>
      <c r="C19" s="65"/>
      <c r="D19" s="12">
        <v>4968.5</v>
      </c>
      <c r="E19" s="5">
        <v>4157.5</v>
      </c>
      <c r="F19" s="12">
        <v>4157.3999999999996</v>
      </c>
      <c r="G19" s="5">
        <f t="shared" si="0"/>
        <v>99.997594708358378</v>
      </c>
      <c r="H19" s="13">
        <f t="shared" si="1"/>
        <v>-0.1000000000003638</v>
      </c>
      <c r="I19" s="10">
        <f t="shared" si="2"/>
        <v>119.50691521346964</v>
      </c>
      <c r="J19" s="30">
        <f t="shared" si="3"/>
        <v>83.675153466841081</v>
      </c>
    </row>
    <row r="20" spans="1:10" ht="32.25" customHeight="1" x14ac:dyDescent="0.25">
      <c r="A20" s="40" t="s">
        <v>11</v>
      </c>
      <c r="B20" s="59" t="s">
        <v>30</v>
      </c>
      <c r="C20" s="60"/>
      <c r="D20" s="6">
        <f>D21</f>
        <v>86.4</v>
      </c>
      <c r="E20" s="6">
        <f>E21</f>
        <v>65.2</v>
      </c>
      <c r="F20" s="6">
        <f>F21</f>
        <v>64.3</v>
      </c>
      <c r="G20" s="6">
        <f t="shared" si="0"/>
        <v>98.619631901840478</v>
      </c>
      <c r="H20" s="11">
        <f t="shared" si="1"/>
        <v>-0.90000000000000568</v>
      </c>
      <c r="I20" s="10">
        <f t="shared" si="2"/>
        <v>132.5153374233129</v>
      </c>
      <c r="J20" s="29">
        <f t="shared" si="3"/>
        <v>74.421296296296291</v>
      </c>
    </row>
    <row r="21" spans="1:10" ht="15.75" x14ac:dyDescent="0.25">
      <c r="A21" s="43"/>
      <c r="B21" s="63" t="s">
        <v>3</v>
      </c>
      <c r="C21" s="65"/>
      <c r="D21" s="5">
        <v>86.4</v>
      </c>
      <c r="E21" s="5">
        <v>65.2</v>
      </c>
      <c r="F21" s="12">
        <v>64.3</v>
      </c>
      <c r="G21" s="5">
        <f t="shared" si="0"/>
        <v>98.619631901840478</v>
      </c>
      <c r="H21" s="13">
        <f t="shared" si="1"/>
        <v>-0.90000000000000568</v>
      </c>
      <c r="I21" s="10">
        <f t="shared" si="2"/>
        <v>132.5153374233129</v>
      </c>
      <c r="J21" s="30">
        <f t="shared" si="3"/>
        <v>74.421296296296291</v>
      </c>
    </row>
    <row r="22" spans="1:10" ht="46.5" customHeight="1" x14ac:dyDescent="0.25">
      <c r="A22" s="40" t="s">
        <v>5</v>
      </c>
      <c r="B22" s="59" t="s">
        <v>31</v>
      </c>
      <c r="C22" s="60"/>
      <c r="D22" s="6">
        <f>D23</f>
        <v>281</v>
      </c>
      <c r="E22" s="6">
        <f>E23</f>
        <v>248.3</v>
      </c>
      <c r="F22" s="6">
        <f>F23</f>
        <v>248.3</v>
      </c>
      <c r="G22" s="6">
        <f t="shared" si="0"/>
        <v>100</v>
      </c>
      <c r="H22" s="11">
        <f t="shared" si="1"/>
        <v>0</v>
      </c>
      <c r="I22" s="10">
        <f t="shared" si="2"/>
        <v>113.16955296012887</v>
      </c>
      <c r="J22" s="29">
        <f t="shared" si="3"/>
        <v>88.362989323843422</v>
      </c>
    </row>
    <row r="23" spans="1:10" ht="15.75" x14ac:dyDescent="0.25">
      <c r="A23" s="39"/>
      <c r="B23" s="63" t="s">
        <v>3</v>
      </c>
      <c r="C23" s="65"/>
      <c r="D23" s="5">
        <v>281</v>
      </c>
      <c r="E23" s="5">
        <v>248.3</v>
      </c>
      <c r="F23" s="12">
        <v>248.3</v>
      </c>
      <c r="G23" s="5">
        <f t="shared" si="0"/>
        <v>100</v>
      </c>
      <c r="H23" s="13">
        <f t="shared" si="1"/>
        <v>0</v>
      </c>
      <c r="I23" s="10">
        <f t="shared" si="2"/>
        <v>113.16955296012887</v>
      </c>
      <c r="J23" s="30">
        <f t="shared" si="3"/>
        <v>88.362989323843422</v>
      </c>
    </row>
    <row r="24" spans="1:10" ht="45" customHeight="1" x14ac:dyDescent="0.25">
      <c r="A24" s="40" t="s">
        <v>12</v>
      </c>
      <c r="B24" s="59" t="s">
        <v>41</v>
      </c>
      <c r="C24" s="60"/>
      <c r="D24" s="6">
        <f>D25</f>
        <v>856.8</v>
      </c>
      <c r="E24" s="6">
        <f>E25</f>
        <v>1932.4559999999999</v>
      </c>
      <c r="F24" s="6">
        <f>F25</f>
        <v>1932.4559999999999</v>
      </c>
      <c r="G24" s="6">
        <f t="shared" si="0"/>
        <v>100</v>
      </c>
      <c r="H24" s="11">
        <f t="shared" si="1"/>
        <v>0</v>
      </c>
      <c r="I24" s="10">
        <f t="shared" si="2"/>
        <v>44.337361368124292</v>
      </c>
      <c r="J24" s="29">
        <f t="shared" si="3"/>
        <v>225.54341736694678</v>
      </c>
    </row>
    <row r="25" spans="1:10" ht="15.75" x14ac:dyDescent="0.25">
      <c r="A25" s="43"/>
      <c r="B25" s="63" t="s">
        <v>3</v>
      </c>
      <c r="C25" s="64"/>
      <c r="D25" s="18">
        <v>856.8</v>
      </c>
      <c r="E25" s="5">
        <v>1932.4559999999999</v>
      </c>
      <c r="F25" s="12">
        <v>1932.4559999999999</v>
      </c>
      <c r="G25" s="5">
        <f t="shared" si="0"/>
        <v>100</v>
      </c>
      <c r="H25" s="13">
        <f t="shared" si="1"/>
        <v>0</v>
      </c>
      <c r="I25" s="10">
        <f t="shared" si="2"/>
        <v>44.337361368124292</v>
      </c>
      <c r="J25" s="30">
        <f t="shared" si="3"/>
        <v>225.54341736694678</v>
      </c>
    </row>
    <row r="26" spans="1:10" ht="98.25" customHeight="1" x14ac:dyDescent="0.25">
      <c r="A26" s="40" t="s">
        <v>13</v>
      </c>
      <c r="B26" s="59" t="s">
        <v>32</v>
      </c>
      <c r="C26" s="60"/>
      <c r="D26" s="6">
        <f t="shared" ref="D26:F26" si="4">D27</f>
        <v>4039.7</v>
      </c>
      <c r="E26" s="6">
        <f t="shared" si="4"/>
        <v>1254.8</v>
      </c>
      <c r="F26" s="6">
        <f t="shared" si="4"/>
        <v>1238.9000000000001</v>
      </c>
      <c r="G26" s="6">
        <f t="shared" si="0"/>
        <v>98.732865795345873</v>
      </c>
      <c r="H26" s="11">
        <f t="shared" si="1"/>
        <v>-15.899999999999864</v>
      </c>
      <c r="I26" s="10">
        <f t="shared" si="2"/>
        <v>321.93975135479758</v>
      </c>
      <c r="J26" s="29">
        <f t="shared" si="3"/>
        <v>30.668118919721763</v>
      </c>
    </row>
    <row r="27" spans="1:10" ht="15.75" x14ac:dyDescent="0.25">
      <c r="A27" s="40"/>
      <c r="B27" s="63" t="s">
        <v>3</v>
      </c>
      <c r="C27" s="64"/>
      <c r="D27" s="18">
        <v>4039.7</v>
      </c>
      <c r="E27" s="5">
        <v>1254.8</v>
      </c>
      <c r="F27" s="12">
        <v>1238.9000000000001</v>
      </c>
      <c r="G27" s="5">
        <f t="shared" si="0"/>
        <v>98.732865795345873</v>
      </c>
      <c r="H27" s="13">
        <f t="shared" si="1"/>
        <v>-15.899999999999864</v>
      </c>
      <c r="I27" s="10">
        <f t="shared" si="2"/>
        <v>321.93975135479758</v>
      </c>
      <c r="J27" s="30">
        <f t="shared" si="3"/>
        <v>30.668118919721763</v>
      </c>
    </row>
    <row r="28" spans="1:10" ht="47.25" customHeight="1" x14ac:dyDescent="0.25">
      <c r="A28" s="40" t="s">
        <v>14</v>
      </c>
      <c r="B28" s="59" t="s">
        <v>33</v>
      </c>
      <c r="C28" s="60"/>
      <c r="D28" s="6">
        <f>D29</f>
        <v>83.1</v>
      </c>
      <c r="E28" s="6">
        <f>E29</f>
        <v>100</v>
      </c>
      <c r="F28" s="6">
        <f>SUM(F29)</f>
        <v>99.6</v>
      </c>
      <c r="G28" s="6">
        <f t="shared" si="0"/>
        <v>99.6</v>
      </c>
      <c r="H28" s="11">
        <f t="shared" si="1"/>
        <v>-0.40000000000000568</v>
      </c>
      <c r="I28" s="10">
        <f t="shared" si="2"/>
        <v>83.1</v>
      </c>
      <c r="J28" s="29">
        <f t="shared" si="3"/>
        <v>119.85559566787003</v>
      </c>
    </row>
    <row r="29" spans="1:10" ht="15.75" x14ac:dyDescent="0.25">
      <c r="A29" s="43"/>
      <c r="B29" s="63" t="s">
        <v>1</v>
      </c>
      <c r="C29" s="64"/>
      <c r="D29" s="18">
        <v>83.1</v>
      </c>
      <c r="E29" s="5">
        <v>100</v>
      </c>
      <c r="F29" s="12">
        <v>99.6</v>
      </c>
      <c r="G29" s="5">
        <f t="shared" si="0"/>
        <v>99.6</v>
      </c>
      <c r="H29" s="13">
        <f t="shared" si="1"/>
        <v>-0.40000000000000568</v>
      </c>
      <c r="I29" s="10">
        <f t="shared" si="2"/>
        <v>83.1</v>
      </c>
      <c r="J29" s="30">
        <f t="shared" si="3"/>
        <v>119.85559566787003</v>
      </c>
    </row>
    <row r="30" spans="1:10" ht="32.25" customHeight="1" x14ac:dyDescent="0.25">
      <c r="A30" s="40" t="s">
        <v>15</v>
      </c>
      <c r="B30" s="59" t="s">
        <v>34</v>
      </c>
      <c r="C30" s="60"/>
      <c r="D30" s="6">
        <f>D31+D32+D33</f>
        <v>2520</v>
      </c>
      <c r="E30" s="6">
        <f>E31+E32+E33</f>
        <v>138.11000000000001</v>
      </c>
      <c r="F30" s="6">
        <f>F31+F32+F33</f>
        <v>138.11099999999999</v>
      </c>
      <c r="G30" s="6">
        <f t="shared" si="0"/>
        <v>100.00072406053144</v>
      </c>
      <c r="H30" s="11">
        <f t="shared" si="1"/>
        <v>9.9999999997635314E-4</v>
      </c>
      <c r="I30" s="10">
        <f t="shared" si="2"/>
        <v>1824.6325392802837</v>
      </c>
      <c r="J30" s="29">
        <f t="shared" si="3"/>
        <v>5.4805952380952379</v>
      </c>
    </row>
    <row r="31" spans="1:10" ht="15.75" x14ac:dyDescent="0.25">
      <c r="A31" s="43"/>
      <c r="B31" s="63" t="s">
        <v>16</v>
      </c>
      <c r="C31" s="64"/>
      <c r="D31" s="18">
        <v>10</v>
      </c>
      <c r="E31" s="5">
        <v>138.11000000000001</v>
      </c>
      <c r="F31" s="12">
        <v>138.11099999999999</v>
      </c>
      <c r="G31" s="5">
        <f t="shared" si="0"/>
        <v>100.00072406053144</v>
      </c>
      <c r="H31" s="13">
        <f t="shared" si="1"/>
        <v>9.9999999997635314E-4</v>
      </c>
      <c r="I31" s="10">
        <f t="shared" si="2"/>
        <v>7.2406053146042995</v>
      </c>
      <c r="J31" s="30">
        <f t="shared" si="3"/>
        <v>1381.11</v>
      </c>
    </row>
    <row r="32" spans="1:10" ht="30.75" customHeight="1" x14ac:dyDescent="0.25">
      <c r="A32" s="43"/>
      <c r="B32" s="63" t="s">
        <v>1</v>
      </c>
      <c r="C32" s="64"/>
      <c r="D32" s="18">
        <v>2506</v>
      </c>
      <c r="E32" s="5">
        <v>0</v>
      </c>
      <c r="F32" s="12">
        <v>0</v>
      </c>
      <c r="G32" s="5">
        <v>0</v>
      </c>
      <c r="H32" s="13">
        <f t="shared" si="1"/>
        <v>0</v>
      </c>
      <c r="I32" s="10">
        <v>0</v>
      </c>
      <c r="J32" s="30">
        <f t="shared" si="3"/>
        <v>0</v>
      </c>
    </row>
    <row r="33" spans="1:10" ht="13.5" customHeight="1" x14ac:dyDescent="0.25">
      <c r="A33" s="39"/>
      <c r="B33" s="63" t="s">
        <v>17</v>
      </c>
      <c r="C33" s="65"/>
      <c r="D33" s="18">
        <v>4</v>
      </c>
      <c r="E33" s="5">
        <v>0</v>
      </c>
      <c r="F33" s="12">
        <v>0</v>
      </c>
      <c r="G33" s="5">
        <v>0</v>
      </c>
      <c r="H33" s="13">
        <f t="shared" si="1"/>
        <v>0</v>
      </c>
      <c r="I33" s="10">
        <v>0</v>
      </c>
      <c r="J33" s="30">
        <f t="shared" si="3"/>
        <v>0</v>
      </c>
    </row>
    <row r="34" spans="1:10" ht="30" customHeight="1" x14ac:dyDescent="0.25">
      <c r="A34" s="40" t="s">
        <v>18</v>
      </c>
      <c r="B34" s="59" t="s">
        <v>35</v>
      </c>
      <c r="C34" s="60"/>
      <c r="D34" s="6">
        <f>D35+D36+D37+D38</f>
        <v>346.4</v>
      </c>
      <c r="E34" s="6">
        <f>E35+E36+E37+E38</f>
        <v>1565</v>
      </c>
      <c r="F34" s="6">
        <f>F35+F36+F37+F38</f>
        <v>1561.5</v>
      </c>
      <c r="G34" s="6">
        <f t="shared" si="0"/>
        <v>99.776357827476033</v>
      </c>
      <c r="H34" s="11">
        <f t="shared" si="1"/>
        <v>-3.5</v>
      </c>
      <c r="I34" s="10">
        <f t="shared" si="2"/>
        <v>22.134185303514375</v>
      </c>
      <c r="J34" s="29">
        <f t="shared" si="3"/>
        <v>450.77944572748271</v>
      </c>
    </row>
    <row r="35" spans="1:10" ht="15.75" x14ac:dyDescent="0.25">
      <c r="A35" s="40"/>
      <c r="B35" s="63" t="s">
        <v>17</v>
      </c>
      <c r="C35" s="65"/>
      <c r="D35" s="18">
        <v>196.2</v>
      </c>
      <c r="E35" s="5">
        <v>1471</v>
      </c>
      <c r="F35" s="12">
        <v>1467.5</v>
      </c>
      <c r="G35" s="5">
        <f t="shared" si="0"/>
        <v>99.762066621346023</v>
      </c>
      <c r="H35" s="13">
        <f t="shared" si="1"/>
        <v>-3.5</v>
      </c>
      <c r="I35" s="10">
        <f t="shared" si="2"/>
        <v>13.337865397688647</v>
      </c>
      <c r="J35" s="30">
        <f t="shared" si="3"/>
        <v>747.96126401630988</v>
      </c>
    </row>
    <row r="36" spans="1:10" ht="15.75" x14ac:dyDescent="0.25">
      <c r="A36" s="40"/>
      <c r="B36" s="63" t="s">
        <v>19</v>
      </c>
      <c r="C36" s="65"/>
      <c r="D36" s="5">
        <v>100.2</v>
      </c>
      <c r="E36" s="5">
        <v>0</v>
      </c>
      <c r="F36" s="12">
        <v>0</v>
      </c>
      <c r="G36" s="5">
        <v>0</v>
      </c>
      <c r="H36" s="13">
        <f t="shared" si="1"/>
        <v>0</v>
      </c>
      <c r="I36" s="10">
        <v>0</v>
      </c>
      <c r="J36" s="30">
        <f t="shared" si="3"/>
        <v>0</v>
      </c>
    </row>
    <row r="37" spans="1:10" ht="15.75" x14ac:dyDescent="0.25">
      <c r="A37" s="40"/>
      <c r="B37" s="63" t="s">
        <v>20</v>
      </c>
      <c r="C37" s="65"/>
      <c r="D37" s="5">
        <v>0</v>
      </c>
      <c r="E37" s="5">
        <v>94</v>
      </c>
      <c r="F37" s="12">
        <v>94</v>
      </c>
      <c r="G37" s="5">
        <f t="shared" si="0"/>
        <v>100</v>
      </c>
      <c r="H37" s="13">
        <f t="shared" si="1"/>
        <v>0</v>
      </c>
      <c r="I37" s="10">
        <v>0</v>
      </c>
      <c r="J37" s="30" t="e">
        <f>F37/D37%</f>
        <v>#DIV/0!</v>
      </c>
    </row>
    <row r="38" spans="1:10" ht="15.75" x14ac:dyDescent="0.25">
      <c r="A38" s="38"/>
      <c r="B38" s="63" t="s">
        <v>1</v>
      </c>
      <c r="C38" s="64"/>
      <c r="D38" s="18">
        <v>50</v>
      </c>
      <c r="E38" s="5">
        <v>0</v>
      </c>
      <c r="F38" s="12">
        <v>0</v>
      </c>
      <c r="G38" s="5">
        <v>0</v>
      </c>
      <c r="H38" s="13">
        <f t="shared" si="1"/>
        <v>0</v>
      </c>
      <c r="I38" s="10">
        <v>0</v>
      </c>
      <c r="J38" s="30">
        <f t="shared" si="3"/>
        <v>0</v>
      </c>
    </row>
    <row r="39" spans="1:10" ht="31.5" customHeight="1" x14ac:dyDescent="0.25">
      <c r="A39" s="38" t="s">
        <v>21</v>
      </c>
      <c r="B39" s="59" t="s">
        <v>42</v>
      </c>
      <c r="C39" s="60"/>
      <c r="D39" s="19">
        <f>D40</f>
        <v>23518.799999999999</v>
      </c>
      <c r="E39" s="19">
        <f>E40</f>
        <v>25455.764999999999</v>
      </c>
      <c r="F39" s="19">
        <f>F40</f>
        <v>25402.7</v>
      </c>
      <c r="G39" s="6">
        <f t="shared" si="0"/>
        <v>99.791540344593855</v>
      </c>
      <c r="H39" s="11">
        <f t="shared" si="1"/>
        <v>-53.06499999999869</v>
      </c>
      <c r="I39" s="10">
        <f t="shared" ref="I39:I47" si="5">D39/E39*100</f>
        <v>92.390859202227858</v>
      </c>
      <c r="J39" s="29">
        <f t="shared" si="3"/>
        <v>108.01018759460517</v>
      </c>
    </row>
    <row r="40" spans="1:10" ht="15.75" x14ac:dyDescent="0.25">
      <c r="A40" s="38"/>
      <c r="B40" s="63" t="s">
        <v>3</v>
      </c>
      <c r="C40" s="64"/>
      <c r="D40" s="20">
        <v>23518.799999999999</v>
      </c>
      <c r="E40" s="12">
        <v>25455.764999999999</v>
      </c>
      <c r="F40" s="12">
        <v>25402.7</v>
      </c>
      <c r="G40" s="5">
        <f t="shared" si="0"/>
        <v>99.791540344593855</v>
      </c>
      <c r="H40" s="11">
        <f t="shared" si="1"/>
        <v>-53.06499999999869</v>
      </c>
      <c r="I40" s="10">
        <f t="shared" si="5"/>
        <v>92.390859202227858</v>
      </c>
      <c r="J40" s="29">
        <f t="shared" si="3"/>
        <v>108.01018759460517</v>
      </c>
    </row>
    <row r="41" spans="1:10" ht="45.75" customHeight="1" x14ac:dyDescent="0.25">
      <c r="A41" s="38" t="s">
        <v>22</v>
      </c>
      <c r="B41" s="69" t="s">
        <v>36</v>
      </c>
      <c r="C41" s="64"/>
      <c r="D41" s="21">
        <f>D42+D43</f>
        <v>34.799999999999997</v>
      </c>
      <c r="E41" s="22">
        <f>E43+E42</f>
        <v>37.299999999999997</v>
      </c>
      <c r="F41" s="22">
        <f>F43+F42</f>
        <v>32.299999999999997</v>
      </c>
      <c r="G41" s="9">
        <f t="shared" si="0"/>
        <v>86.595174262734574</v>
      </c>
      <c r="H41" s="11">
        <f t="shared" si="1"/>
        <v>-5</v>
      </c>
      <c r="I41" s="10">
        <f t="shared" si="5"/>
        <v>93.297587131367294</v>
      </c>
      <c r="J41" s="29">
        <f t="shared" si="3"/>
        <v>92.81609195402298</v>
      </c>
    </row>
    <row r="42" spans="1:10" ht="30" customHeight="1" x14ac:dyDescent="0.25">
      <c r="A42" s="38"/>
      <c r="B42" s="63" t="s">
        <v>1</v>
      </c>
      <c r="C42" s="64"/>
      <c r="D42" s="20">
        <v>0</v>
      </c>
      <c r="E42" s="12">
        <v>5</v>
      </c>
      <c r="F42" s="12">
        <v>0</v>
      </c>
      <c r="G42" s="5">
        <f t="shared" si="0"/>
        <v>0</v>
      </c>
      <c r="H42" s="13">
        <f t="shared" si="1"/>
        <v>-5</v>
      </c>
      <c r="I42" s="10">
        <f t="shared" si="5"/>
        <v>0</v>
      </c>
      <c r="J42" s="30">
        <v>0</v>
      </c>
    </row>
    <row r="43" spans="1:10" ht="16.5" customHeight="1" x14ac:dyDescent="0.25">
      <c r="A43" s="38"/>
      <c r="B43" s="63" t="s">
        <v>3</v>
      </c>
      <c r="C43" s="64"/>
      <c r="D43" s="18">
        <v>34.799999999999997</v>
      </c>
      <c r="E43" s="5">
        <v>32.299999999999997</v>
      </c>
      <c r="F43" s="12">
        <v>32.299999999999997</v>
      </c>
      <c r="G43" s="5">
        <f t="shared" si="0"/>
        <v>100</v>
      </c>
      <c r="H43" s="11">
        <f t="shared" si="1"/>
        <v>0</v>
      </c>
      <c r="I43" s="10">
        <f t="shared" si="5"/>
        <v>107.73993808049536</v>
      </c>
      <c r="J43" s="29">
        <f t="shared" si="3"/>
        <v>92.81609195402298</v>
      </c>
    </row>
    <row r="44" spans="1:10" ht="47.25" customHeight="1" x14ac:dyDescent="0.25">
      <c r="A44" s="38" t="s">
        <v>23</v>
      </c>
      <c r="B44" s="69" t="s">
        <v>37</v>
      </c>
      <c r="C44" s="64"/>
      <c r="D44" s="23">
        <f>D45</f>
        <v>699.5</v>
      </c>
      <c r="E44" s="9">
        <f>E45</f>
        <v>50</v>
      </c>
      <c r="F44" s="9">
        <f>F45</f>
        <v>50</v>
      </c>
      <c r="G44" s="9">
        <f t="shared" si="0"/>
        <v>100</v>
      </c>
      <c r="H44" s="11">
        <f t="shared" si="1"/>
        <v>0</v>
      </c>
      <c r="I44" s="10">
        <f t="shared" si="5"/>
        <v>1399</v>
      </c>
      <c r="J44" s="29">
        <f t="shared" si="3"/>
        <v>7.147962830593281</v>
      </c>
    </row>
    <row r="45" spans="1:10" ht="18.75" customHeight="1" thickBot="1" x14ac:dyDescent="0.3">
      <c r="A45" s="44"/>
      <c r="B45" s="79" t="s">
        <v>3</v>
      </c>
      <c r="C45" s="80"/>
      <c r="D45" s="24">
        <v>699.5</v>
      </c>
      <c r="E45" s="25">
        <v>50</v>
      </c>
      <c r="F45" s="26">
        <v>50</v>
      </c>
      <c r="G45" s="25">
        <f t="shared" si="0"/>
        <v>100</v>
      </c>
      <c r="H45" s="28">
        <f t="shared" si="1"/>
        <v>0</v>
      </c>
      <c r="I45" s="27">
        <f t="shared" si="5"/>
        <v>1399</v>
      </c>
      <c r="J45" s="33">
        <f t="shared" si="3"/>
        <v>7.147962830593281</v>
      </c>
    </row>
    <row r="46" spans="1:10" ht="23.25" customHeight="1" x14ac:dyDescent="0.25">
      <c r="A46" s="45"/>
      <c r="B46" s="81" t="s">
        <v>45</v>
      </c>
      <c r="C46" s="82"/>
      <c r="D46" s="46">
        <f>D7+D9+D11+D13+D15+D20+D22+D24+D26+D28+D30+D34+D39+D41+D44</f>
        <v>464143.4</v>
      </c>
      <c r="E46" s="46">
        <f t="shared" ref="E46:F46" si="6">E40+E34+E30+E28+E26+E25+E23+E21+E15+E14+E10+E8+E41+E44</f>
        <v>658363.62000000011</v>
      </c>
      <c r="F46" s="46">
        <f t="shared" si="6"/>
        <v>657296.01699999999</v>
      </c>
      <c r="G46" s="46">
        <f t="shared" si="0"/>
        <v>99.837839915881119</v>
      </c>
      <c r="H46" s="47">
        <f t="shared" si="1"/>
        <v>-1067.6030000001192</v>
      </c>
      <c r="I46" s="48">
        <f t="shared" si="5"/>
        <v>70.499551600375483</v>
      </c>
      <c r="J46" s="49">
        <f t="shared" si="3"/>
        <v>141.61485803740825</v>
      </c>
    </row>
    <row r="47" spans="1:10" ht="31.5" customHeight="1" x14ac:dyDescent="0.25">
      <c r="A47" s="50" t="s">
        <v>7</v>
      </c>
      <c r="B47" s="57" t="s">
        <v>46</v>
      </c>
      <c r="C47" s="58"/>
      <c r="D47" s="51">
        <v>586.6</v>
      </c>
      <c r="E47" s="51">
        <v>3289.8</v>
      </c>
      <c r="F47" s="52">
        <v>3285.5</v>
      </c>
      <c r="G47" s="53">
        <f t="shared" si="0"/>
        <v>99.869292966137749</v>
      </c>
      <c r="H47" s="54">
        <f t="shared" si="1"/>
        <v>-4.3000000000001819</v>
      </c>
      <c r="I47" s="53">
        <f t="shared" si="5"/>
        <v>17.830871177579183</v>
      </c>
      <c r="J47" s="53">
        <f t="shared" si="3"/>
        <v>560.09205591544492</v>
      </c>
    </row>
    <row r="48" spans="1:10" ht="29.25" customHeight="1" x14ac:dyDescent="0.25">
      <c r="A48" s="2"/>
    </row>
    <row r="49" spans="1:10" ht="30" customHeight="1" x14ac:dyDescent="0.25">
      <c r="A49" s="3"/>
      <c r="B49" s="56"/>
      <c r="C49" s="56"/>
      <c r="D49" s="56"/>
      <c r="E49" s="56"/>
      <c r="F49" s="56"/>
      <c r="G49" s="56"/>
      <c r="H49" s="56"/>
      <c r="I49" s="78"/>
      <c r="J49" s="78"/>
    </row>
    <row r="50" spans="1:10" ht="116.25" customHeight="1" x14ac:dyDescent="0.25"/>
  </sheetData>
  <mergeCells count="53">
    <mergeCell ref="I49:J49"/>
    <mergeCell ref="A4:J4"/>
    <mergeCell ref="B45:C45"/>
    <mergeCell ref="B46:C46"/>
    <mergeCell ref="B5:C6"/>
    <mergeCell ref="B43:C43"/>
    <mergeCell ref="B44:C44"/>
    <mergeCell ref="E5:E6"/>
    <mergeCell ref="B24:C24"/>
    <mergeCell ref="B26:C26"/>
    <mergeCell ref="I5:I6"/>
    <mergeCell ref="D5:D6"/>
    <mergeCell ref="B11:C11"/>
    <mergeCell ref="G5:G6"/>
    <mergeCell ref="B16:C16"/>
    <mergeCell ref="B17:C17"/>
    <mergeCell ref="A3:J3"/>
    <mergeCell ref="H5:H6"/>
    <mergeCell ref="B40:C40"/>
    <mergeCell ref="B41:C41"/>
    <mergeCell ref="B42:C42"/>
    <mergeCell ref="B22:C22"/>
    <mergeCell ref="B7:C7"/>
    <mergeCell ref="B9:C9"/>
    <mergeCell ref="B13:C13"/>
    <mergeCell ref="B15:C15"/>
    <mergeCell ref="A5:A6"/>
    <mergeCell ref="B8:C8"/>
    <mergeCell ref="B10:C10"/>
    <mergeCell ref="B12:C12"/>
    <mergeCell ref="B14:C14"/>
    <mergeCell ref="J5:J6"/>
    <mergeCell ref="B18:C18"/>
    <mergeCell ref="B19:C19"/>
    <mergeCell ref="B21:C21"/>
    <mergeCell ref="B23:C23"/>
    <mergeCell ref="B20:C20"/>
    <mergeCell ref="B47:C47"/>
    <mergeCell ref="B39:C39"/>
    <mergeCell ref="B30:C30"/>
    <mergeCell ref="B34:C34"/>
    <mergeCell ref="F5:F6"/>
    <mergeCell ref="B28:C28"/>
    <mergeCell ref="B25:C25"/>
    <mergeCell ref="B27:C27"/>
    <mergeCell ref="B29:C29"/>
    <mergeCell ref="B31:C31"/>
    <mergeCell ref="B32:C32"/>
    <mergeCell ref="B33:C33"/>
    <mergeCell ref="B35:C35"/>
    <mergeCell ref="B36:C36"/>
    <mergeCell ref="B37:C37"/>
    <mergeCell ref="B38:C38"/>
  </mergeCells>
  <pageMargins left="0.51181102362204722" right="0.11811023622047245" top="0.55118110236220474" bottom="0.35433070866141736" header="0.31496062992125984" footer="0.31496062992125984"/>
  <pageSetup paperSize="9" scale="57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2019-05-13T07:15:17Z</cp:lastPrinted>
  <dcterms:created xsi:type="dcterms:W3CDTF">2013-11-12T13:28:52Z</dcterms:created>
  <dcterms:modified xsi:type="dcterms:W3CDTF">2020-01-22T08:53:56Z</dcterms:modified>
</cp:coreProperties>
</file>